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9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1" sheetId="11" r:id="rId10"/>
  </sheets>
  <calcPr calcId="144525"/>
</workbook>
</file>

<file path=xl/calcChain.xml><?xml version="1.0" encoding="utf-8"?>
<calcChain xmlns="http://schemas.openxmlformats.org/spreadsheetml/2006/main">
  <c r="J17" i="3" l="1"/>
  <c r="I17" i="3"/>
  <c r="H17" i="3"/>
  <c r="G17" i="3" l="1"/>
  <c r="G13" i="3"/>
  <c r="D15" i="3"/>
  <c r="E15" i="3"/>
  <c r="F15" i="3"/>
  <c r="H15" i="3"/>
  <c r="I15" i="3"/>
  <c r="J15" i="3"/>
  <c r="G15" i="3"/>
  <c r="D16" i="9" l="1"/>
  <c r="E16" i="9"/>
  <c r="F16" i="9"/>
  <c r="K17" i="9"/>
  <c r="K20" i="9"/>
  <c r="K21" i="9"/>
  <c r="K22" i="9"/>
  <c r="K23" i="9"/>
  <c r="K24" i="9"/>
  <c r="H16" i="3"/>
  <c r="H20" i="3"/>
  <c r="G51" i="11"/>
  <c r="G46" i="11"/>
  <c r="G31" i="11"/>
  <c r="G30" i="11"/>
  <c r="G33" i="11"/>
  <c r="G36" i="11"/>
  <c r="G25" i="11"/>
  <c r="G23" i="11"/>
  <c r="G21" i="9" l="1"/>
  <c r="H19" i="9"/>
  <c r="I19" i="9"/>
  <c r="J19" i="9"/>
  <c r="G22" i="9"/>
  <c r="G19" i="9"/>
  <c r="H17" i="9"/>
  <c r="I17" i="9"/>
  <c r="J17" i="9"/>
  <c r="H18" i="9"/>
  <c r="I18" i="9"/>
  <c r="I16" i="9" s="1"/>
  <c r="J18" i="9"/>
  <c r="G17" i="9"/>
  <c r="G18" i="9"/>
  <c r="G14" i="7"/>
  <c r="K19" i="9" l="1"/>
  <c r="K18" i="9"/>
  <c r="H16" i="9"/>
  <c r="J16" i="9"/>
  <c r="G16" i="9"/>
  <c r="I18" i="5"/>
  <c r="I15" i="5"/>
  <c r="K16" i="9" l="1"/>
  <c r="E20" i="7"/>
  <c r="F20" i="7"/>
  <c r="G20" i="7"/>
  <c r="H20" i="7"/>
  <c r="I20" i="7"/>
  <c r="J20" i="7"/>
  <c r="J19" i="7"/>
  <c r="J18" i="7" s="1"/>
  <c r="E19" i="7"/>
  <c r="F19" i="7"/>
  <c r="G19" i="7"/>
  <c r="G18" i="7" s="1"/>
  <c r="H19" i="7"/>
  <c r="H18" i="7" s="1"/>
  <c r="I19" i="7"/>
  <c r="D20" i="7"/>
  <c r="D19" i="7"/>
  <c r="F18" i="7"/>
  <c r="I25" i="5"/>
  <c r="I24" i="5"/>
  <c r="D25" i="5"/>
  <c r="E25" i="5"/>
  <c r="F25" i="5"/>
  <c r="G25" i="5"/>
  <c r="H25" i="5"/>
  <c r="D24" i="5"/>
  <c r="E24" i="5"/>
  <c r="F24" i="5"/>
  <c r="G24" i="5"/>
  <c r="H24" i="5"/>
  <c r="C25" i="5"/>
  <c r="C24" i="5"/>
  <c r="E23" i="5"/>
  <c r="G23" i="5"/>
  <c r="D18" i="5"/>
  <c r="E18" i="5"/>
  <c r="F18" i="5"/>
  <c r="G18" i="5"/>
  <c r="H18" i="5"/>
  <c r="C18" i="5"/>
  <c r="D15" i="5"/>
  <c r="E15" i="5"/>
  <c r="F15" i="5"/>
  <c r="G15" i="5"/>
  <c r="H15" i="5"/>
  <c r="C15" i="5"/>
  <c r="E28" i="3"/>
  <c r="F28" i="3"/>
  <c r="G28" i="3"/>
  <c r="H28" i="3"/>
  <c r="I28" i="3"/>
  <c r="J28" i="3"/>
  <c r="E27" i="3"/>
  <c r="F27" i="3"/>
  <c r="G27" i="3"/>
  <c r="G26" i="3" s="1"/>
  <c r="H27" i="3"/>
  <c r="H26" i="3" s="1"/>
  <c r="I27" i="3"/>
  <c r="J27" i="3"/>
  <c r="J26" i="3" s="1"/>
  <c r="D28" i="3"/>
  <c r="D27" i="3"/>
  <c r="E26" i="3"/>
  <c r="F26" i="3"/>
  <c r="E23" i="3"/>
  <c r="F23" i="3"/>
  <c r="G23" i="3"/>
  <c r="H23" i="3"/>
  <c r="I23" i="3"/>
  <c r="J23" i="3"/>
  <c r="D23" i="3"/>
  <c r="E19" i="3"/>
  <c r="F19" i="3"/>
  <c r="G19" i="3"/>
  <c r="H19" i="3"/>
  <c r="I19" i="3"/>
  <c r="J19" i="3"/>
  <c r="D19" i="3"/>
  <c r="G45" i="11"/>
  <c r="G44" i="11" s="1"/>
  <c r="G40" i="11"/>
  <c r="G39" i="11" s="1"/>
  <c r="G32" i="11"/>
  <c r="G22" i="11"/>
  <c r="G21" i="11"/>
  <c r="G17" i="11"/>
  <c r="I26" i="3" l="1"/>
  <c r="E18" i="7"/>
  <c r="G18" i="11"/>
  <c r="G19" i="11"/>
  <c r="G16" i="11" s="1"/>
  <c r="G20" i="11"/>
  <c r="I18" i="7"/>
  <c r="D18" i="7"/>
  <c r="I23" i="5"/>
  <c r="F23" i="5"/>
  <c r="H23" i="5"/>
  <c r="D23" i="5"/>
  <c r="C23" i="5"/>
  <c r="D26" i="3"/>
</calcChain>
</file>

<file path=xl/sharedStrings.xml><?xml version="1.0" encoding="utf-8"?>
<sst xmlns="http://schemas.openxmlformats.org/spreadsheetml/2006/main" count="621" uniqueCount="224">
  <si>
    <t>Приложение № 1 к муниципальной программе</t>
  </si>
  <si>
    <t xml:space="preserve">Сведения о целевых показателях эффективности реализации программы </t>
  </si>
  <si>
    <t xml:space="preserve">                                                                                                                                    </t>
  </si>
  <si>
    <t>п/п</t>
  </si>
  <si>
    <t>Показатель</t>
  </si>
  <si>
    <t xml:space="preserve">Единица </t>
  </si>
  <si>
    <t>измерения</t>
  </si>
  <si>
    <t>2020 год</t>
  </si>
  <si>
    <t>2021 год</t>
  </si>
  <si>
    <t>2022 год</t>
  </si>
  <si>
    <t>2023 год</t>
  </si>
  <si>
    <t>2024 год</t>
  </si>
  <si>
    <t>2025 год</t>
  </si>
  <si>
    <t>Факты неэффективного и нецелевого использование бюджетных средств</t>
  </si>
  <si>
    <t>тыс. руб</t>
  </si>
  <si>
    <t>Наличие просроченной кредиторской задолженности</t>
  </si>
  <si>
    <t>Снижение количества обращений граждан по сравнению с предыдущим годом</t>
  </si>
  <si>
    <t>Проц.</t>
  </si>
  <si>
    <t>Своевременное предоставление социальных гарантий муниципальным служащим (своевременная выплата заработной платы)</t>
  </si>
  <si>
    <t>Кол-во жалоб</t>
  </si>
  <si>
    <t>Количество несовершеннолетних, снятых с учета  в КДН и ЗП района</t>
  </si>
  <si>
    <t>Чел.</t>
  </si>
  <si>
    <t>Количество семей, находящихся в социально-опасном положении, состоящих на учете в КДН и ЗП района</t>
  </si>
  <si>
    <t>Ед.</t>
  </si>
  <si>
    <t>Доля детей-сирот и детей, оставшихся без попечения родителей, устроенных на воспитание в семьи граждан, от числа вновь выявленных и учтенных детей</t>
  </si>
  <si>
    <t xml:space="preserve">Обеспеченность населения учреждениями культуры   </t>
  </si>
  <si>
    <t>78-КДУ</t>
  </si>
  <si>
    <t>160-библ</t>
  </si>
  <si>
    <t>Обеспеченность спортивными сооружениями на 10 тыс. населения</t>
  </si>
  <si>
    <t>Организация прохождения независимой оценки качества условий оказания услуг учреждениями культуры»</t>
  </si>
  <si>
    <t>(Количество учреждений  прошедших независимую оценку качества условий оказания услуг)</t>
  </si>
  <si>
    <t>100%(4)</t>
  </si>
  <si>
    <t>100%(3)</t>
  </si>
  <si>
    <t>Составление проекта районного бюджета в установленные сроки в соответствии с бюджетным законодательством</t>
  </si>
  <si>
    <t>Да/нет</t>
  </si>
  <si>
    <t>да</t>
  </si>
  <si>
    <t>Соблюдение сроков утверждения сводной бюджетной росписи районного бюджета</t>
  </si>
  <si>
    <t>Своевременное доведение лимитов бюджетных обязательств до главных распорядителей бюджетных средств</t>
  </si>
  <si>
    <t>Обеспечение расходных обязательств Слободского района средствами районного бюджета в объеме, утвержденном решением районной Думы «Об утверждении бюджета муниципального образования Слободской муниципальный район на очередной финансовый год и на плановый период»</t>
  </si>
  <si>
    <t>Отношение объема муниципального долга Слободского района к общему годовому объему доходов районного бюджета без учета объема безвозмездных поступлений</t>
  </si>
  <si>
    <t>не более 50</t>
  </si>
  <si>
    <t>Отношение объема расходов на обслуживание муниципального долга Слободского района к общему объему расходов районного бюджета, за исключением объема расходов, которые осуществляются за счет субвенций, предоставляемых из областного бюджета</t>
  </si>
  <si>
    <t>не более 15</t>
  </si>
  <si>
    <t>Отсутствие просроченной задолженности по муниципальному долгу</t>
  </si>
  <si>
    <t>Составление годового отчета об исполнении районного бюджета в установленный срок</t>
  </si>
  <si>
    <t>Выполнение финансовым управлением утвержденного плана контрольной работы</t>
  </si>
  <si>
    <t>Наличие результатов оценки качества управления финансами главных распорядителей средств районного бюджета</t>
  </si>
  <si>
    <t>Наличие результатов оценки качества организации и осуществления бюджетного процессе в городском и сельских поселениях района</t>
  </si>
  <si>
    <t>Приложение № 2</t>
  </si>
  <si>
    <t xml:space="preserve">         </t>
  </si>
  <si>
    <t>Сведения о целевых показателях эффективности реализации Подпрограммы «Обеспечение эффективного осуществления своих полномочий администрацией Слободского района»</t>
  </si>
  <si>
    <t xml:space="preserve">                                                                                                                                     </t>
  </si>
  <si>
    <t xml:space="preserve">тыс. руб </t>
  </si>
  <si>
    <t xml:space="preserve">  </t>
  </si>
  <si>
    <t xml:space="preserve">          </t>
  </si>
  <si>
    <t>Ресурсное обеспечение основных мероприятий Подпрограммы «Обеспечение эффективного осуществления своих полномочий администрацией Слободского района Кировской области»</t>
  </si>
  <si>
    <t>№</t>
  </si>
  <si>
    <t>Мероприятия</t>
  </si>
  <si>
    <t>Исполнители</t>
  </si>
  <si>
    <t>Сумма финансирования мероприятия (тыс.рублей)</t>
  </si>
  <si>
    <t>Источники финансирования</t>
  </si>
  <si>
    <t>Сохранение и развитие кадрового потенциала администрации.</t>
  </si>
  <si>
    <t>Администрация Слободского района (Управляющий делами, отдел управления делами, отдел централизованной бухгалтерии)</t>
  </si>
  <si>
    <t>Средства бюджета района</t>
  </si>
  <si>
    <t>Средства областного бюджета</t>
  </si>
  <si>
    <t>Всего</t>
  </si>
  <si>
    <t>Обеспечение коммунальными услугами</t>
  </si>
  <si>
    <t>Расходы, связанные с осуществлением функций руководства и управления в сфере установленных полномочий</t>
  </si>
  <si>
    <t>Укрепление материально-технической базы администрации</t>
  </si>
  <si>
    <t>Другие обязательства по выполнению функций исполнительными органами государственной власти</t>
  </si>
  <si>
    <t>Администрация Слободского района (КДН и ЗП)</t>
  </si>
  <si>
    <t>Итого, в том числе</t>
  </si>
  <si>
    <t>бюджет  района</t>
  </si>
  <si>
    <t>областной бюджет</t>
  </si>
  <si>
    <t xml:space="preserve">                                                                                                                                      </t>
  </si>
  <si>
    <t>Таблица № 1</t>
  </si>
  <si>
    <t>Сведения о целевых показателях эффективности реализации Подпрограммы «Повышение эффективности деятельности управления образования Слободского района»</t>
  </si>
  <si>
    <t>Приложение № 7</t>
  </si>
  <si>
    <t xml:space="preserve">                                                                                                                                       </t>
  </si>
  <si>
    <t>Ресурсное обеспечение основных мероприятий Подпрограммы «Повышение эффективности деятельности управления образования администрации Слободского района»</t>
  </si>
  <si>
    <t>№ п/п</t>
  </si>
  <si>
    <t>Мероприятие</t>
  </si>
  <si>
    <t>Сумма финансирования мероприятия (тыс.руб.)</t>
  </si>
  <si>
    <t>Развитие кадрового потенциала управления образования (оплата труда, материальное стимулирование)</t>
  </si>
  <si>
    <t>Областной бюджет</t>
  </si>
  <si>
    <t>Районный бюджет</t>
  </si>
  <si>
    <t>Материально-техническое обеспечение управления (оплата услуг связи, транспортные услуги, коммунальные, укрепление материально-технической базы, оплата прочих расходов и услуг)</t>
  </si>
  <si>
    <t>Совершенствование деятельности управления посредством повышения квалификации специалистов (участие в совещаниях, семинарах, курсах повышения квалификации)</t>
  </si>
  <si>
    <t>ИТОГО, в том числе</t>
  </si>
  <si>
    <t xml:space="preserve">                                                                                                                     </t>
  </si>
  <si>
    <t xml:space="preserve">                                                                                                       ____________________________               </t>
  </si>
  <si>
    <t>Целевые индикаторы подпрограммы «Повышение эффективности управления в сфере социальной политики Слободского района»</t>
  </si>
  <si>
    <t xml:space="preserve">Наименование   целевого     </t>
  </si>
  <si>
    <t>индикатора</t>
  </si>
  <si>
    <t xml:space="preserve">                Плановый период</t>
  </si>
  <si>
    <t>- Количество учреждений  прошедших независимую оценку качества условий оказания услуг</t>
  </si>
  <si>
    <t>%</t>
  </si>
  <si>
    <t>4(100%)</t>
  </si>
  <si>
    <t>3(100%)</t>
  </si>
  <si>
    <t>Ресурсное обеспечение основных мероприятий Подпрограммы «Повышение эффективности управления в сфере социальной политики Слободского района»</t>
  </si>
  <si>
    <t>Сохранение и развитие кадрового потенциала Управления</t>
  </si>
  <si>
    <t xml:space="preserve">Средства областного бюджета </t>
  </si>
  <si>
    <t>Материально-техническое обеспечение деятельности Управления</t>
  </si>
  <si>
    <t>Организация прохождения независимой оценки   качества  условий оказания услуг учреждениями  культуры</t>
  </si>
  <si>
    <t xml:space="preserve">Сведения о целевых показателях эффективности реализации Подпрограммы </t>
  </si>
  <si>
    <t>«Организация управления муниципальными финансами Слободского района»</t>
  </si>
  <si>
    <t>Наименование подпрограммы, наименование показателя</t>
  </si>
  <si>
    <t>Значение показателей эффективности</t>
  </si>
  <si>
    <t>процентов</t>
  </si>
  <si>
    <t>Расходы на реализацию подпрограммы «Организация управления муниципальными финансами Слободского района»</t>
  </si>
  <si>
    <t xml:space="preserve"> за счет средств бюджета Слободского муниципального района</t>
  </si>
  <si>
    <t>Статус</t>
  </si>
  <si>
    <t>Наименование программы, отдельного мероприятия</t>
  </si>
  <si>
    <t>Оценка расходов (тыс. рублей)</t>
  </si>
  <si>
    <t>подпрограмма Слободского района</t>
  </si>
  <si>
    <t>«Организация управления муниципальными финансами  Слободского района»</t>
  </si>
  <si>
    <t>ВСЕГО</t>
  </si>
  <si>
    <t>районный бюджет</t>
  </si>
  <si>
    <t>Отдельное мероприятие</t>
  </si>
  <si>
    <t>«Организация бюджетного процесса»</t>
  </si>
  <si>
    <t>«Управление муниципальным долгом Слободского района»</t>
  </si>
  <si>
    <t>постановлением администрации</t>
  </si>
  <si>
    <t>Повышение уровня подготовки лиц, замещающих муниципальные должности, и муниципальных служащих (переподготовка, повышение квалификации)</t>
  </si>
  <si>
    <t>Доплаты к пенсиям, дополнительное пенсионное обеспечение</t>
  </si>
  <si>
    <t>Создание и деятельность в муниципальных образованиях административной (ых) комиссии(й)</t>
  </si>
  <si>
    <t>Осуществление переданных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</si>
  <si>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УТВЕРЖДЕН</t>
  </si>
  <si>
    <t>План по реализации муниципальной программы</t>
  </si>
  <si>
    <t>«Развитие муниципального управления в Слободском районе»</t>
  </si>
  <si>
    <t>на 2023 год</t>
  </si>
  <si>
    <t>Наименование муниципальной программы, отдельного мероприятия, мероприятия, входящего в состав отдельного мероприятия</t>
  </si>
  <si>
    <t>Ответственный исполнитель (Ф.И.О., должность)</t>
  </si>
  <si>
    <t>Срок</t>
  </si>
  <si>
    <t xml:space="preserve">Ожидаемый результат реализации мероприятия муниципальной программы </t>
  </si>
  <si>
    <t>Повышение эффективности и качества принимаемых управленческих решений, обеспечение эффективного осуществления полномочий</t>
  </si>
  <si>
    <t>Федеральный бюджет</t>
  </si>
  <si>
    <t>Местный бюджет</t>
  </si>
  <si>
    <t>Подпрограмма "Обеспечение эффективного осуществления своих полномочий администрацией Слободского района Кировской области"</t>
  </si>
  <si>
    <t>Повышение эффективности и качества принимаемых управленческих решений в сфере муниципального управления</t>
  </si>
  <si>
    <t>Обеспечение эффективного осуществления своих полномочий администрацией Слободского района Кировской области</t>
  </si>
  <si>
    <t>Сокращение уровня безнадзорности, беспризорности и правонарушений несовершеннолетних, обеспечение защиты прав и законных интересов несовершеннолетних</t>
  </si>
  <si>
    <t>Подпрограмма "Повышение эффективности деятельности управления образования администрации Слободского района"</t>
  </si>
  <si>
    <t>Начальник управления образования Гусева Е.В.</t>
  </si>
  <si>
    <t>Повышение эффективности и качества принимаемых управленческих решений в сфере образования</t>
  </si>
  <si>
    <t xml:space="preserve">Обеспечение эффективного осуществления своих полномочий управлением образования Слободского района </t>
  </si>
  <si>
    <t>2.2.</t>
  </si>
  <si>
    <t>Подпрограмма "Повышение эффективности управления в сфере социальной политики Слободского района"</t>
  </si>
  <si>
    <t>Повышение эффективности и качества принимаемых управленческих решений в сфере социальной политики</t>
  </si>
  <si>
    <t xml:space="preserve">Сохранение и развитие кадрового потенциала Управления </t>
  </si>
  <si>
    <t>Обеспечение эффективного осуществления своих полномочий управлением социального развития Слободского района</t>
  </si>
  <si>
    <t>3.2.</t>
  </si>
  <si>
    <t xml:space="preserve">Материально-техническое обеспечение деятельности Управления </t>
  </si>
  <si>
    <t>Организация прохождения независимой оценки качества условий оказания услуг учреждениями культуры</t>
  </si>
  <si>
    <t>Разработка планов по улучшению условий оказаний услуг учреждениями культуры</t>
  </si>
  <si>
    <t>Подпрограмма "Организация управления муниципальными финансами Слободского района"</t>
  </si>
  <si>
    <t>Заместитель главы администрации, начальник финансового управления Зорина И.Н.</t>
  </si>
  <si>
    <t>Повышение эффективности и качества принимаемых управленческих решений</t>
  </si>
  <si>
    <t>Организация бюджетного процесса</t>
  </si>
  <si>
    <t>Проведение финансовой, бюджетной, налоговой политики на территории района, обеспечение эффективного осуществления своих полномочий финансовым управлением Слободского района</t>
  </si>
  <si>
    <t>Управление муниципальным долгом Слободского района</t>
  </si>
  <si>
    <t>Соблюдение предельного значения отношения расходов на обслуживание муниципального долга при исполнении местного бюджета</t>
  </si>
  <si>
    <t>Дополнительная финансовая поддержка лиц, замещавших должности муниципальной службы в органах местного самоуправления</t>
  </si>
  <si>
    <t>Деятельность административной комиссии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</si>
  <si>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</si>
  <si>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Подготовка и повышение квалификации лиц, замещающих муниципальные должности, и муниципальных служащих</t>
  </si>
  <si>
    <t>2026 год</t>
  </si>
  <si>
    <t>Единица измерения</t>
  </si>
  <si>
    <t xml:space="preserve">   </t>
  </si>
  <si>
    <t>УТВЕРЖДЕНО</t>
  </si>
  <si>
    <t xml:space="preserve">                                 </t>
  </si>
  <si>
    <t xml:space="preserve">Приложение № 4        </t>
  </si>
  <si>
    <t>УТВЕРЖДЕНА</t>
  </si>
  <si>
    <t xml:space="preserve">                                                                                                                                                           </t>
  </si>
  <si>
    <t>Сохранение и развитие кадрового потенциала администрации</t>
  </si>
  <si>
    <t>Мероприятия по обеспечению проведения мобилизации на территории Кировской области</t>
  </si>
  <si>
    <t xml:space="preserve">                                     </t>
  </si>
  <si>
    <t xml:space="preserve">постановлением администрации                                                                                                                                   Слободского района </t>
  </si>
  <si>
    <t xml:space="preserve">                                                                                                                                         </t>
  </si>
  <si>
    <t xml:space="preserve"> Таблица № 2</t>
  </si>
  <si>
    <t xml:space="preserve">                                                                                                                                                              </t>
  </si>
  <si>
    <t xml:space="preserve"> Слободского района </t>
  </si>
  <si>
    <t>Таблица № 2</t>
  </si>
  <si>
    <t>Управление социального развития администрации Слободского района         (Зязин С.В.)</t>
  </si>
  <si>
    <t xml:space="preserve">Таблица № 3 </t>
  </si>
  <si>
    <t xml:space="preserve">Слободского района </t>
  </si>
  <si>
    <t>2024год</t>
  </si>
  <si>
    <t>2025год</t>
  </si>
  <si>
    <t>2026год</t>
  </si>
  <si>
    <t xml:space="preserve"> Таблица № 3</t>
  </si>
  <si>
    <t>начало реализации</t>
  </si>
  <si>
    <t>Финансирование на очередной финансовый год, тыс.руб.</t>
  </si>
  <si>
    <t>окончание реализации</t>
  </si>
  <si>
    <t>Муниципальная программа «Развитие муниципального управления в Слободском районе»</t>
  </si>
  <si>
    <t>1.1</t>
  </si>
  <si>
    <t>1.2</t>
  </si>
  <si>
    <t>1.3</t>
  </si>
  <si>
    <t>1.4</t>
  </si>
  <si>
    <t>1.5</t>
  </si>
  <si>
    <t>1.6</t>
  </si>
  <si>
    <t>2.1</t>
  </si>
  <si>
    <t>Заместитель главы администрации, начальник управления социального развития Зязин С.В.</t>
  </si>
  <si>
    <t>3.1.</t>
  </si>
  <si>
    <t>3.3.</t>
  </si>
  <si>
    <t>4.1.</t>
  </si>
  <si>
    <t>4.2.</t>
  </si>
  <si>
    <t>Профилактика безнадзорности,  беспризорности и правонарушений несовершеннолетних, обеспечение защиты прав и законных интересов несовершеннолетних</t>
  </si>
  <si>
    <t xml:space="preserve">№ п/п </t>
  </si>
  <si>
    <t>Профилактика безнадзорности, беспризорности и правонарушений несовершеннолетних, обеспечение защиты прав и законных интересов несовершеннолетних</t>
  </si>
  <si>
    <t>Приложение № 8</t>
  </si>
  <si>
    <t>Приложение № 10</t>
  </si>
  <si>
    <t>Приложение № 11</t>
  </si>
  <si>
    <t>Приложение № 13</t>
  </si>
  <si>
    <t>Приложение № 14</t>
  </si>
  <si>
    <t>Приложение № 15</t>
  </si>
  <si>
    <t>Первый заместитель главы администрации</t>
  </si>
  <si>
    <t xml:space="preserve">Приложение № 5   </t>
  </si>
  <si>
    <t xml:space="preserve">«Развитие муниципального управления в Слободском районе на 2020 - 2026 годы» </t>
  </si>
  <si>
    <t>постановлением администрации  Слободского района   от  13.09.2023  № 1274</t>
  </si>
  <si>
    <t xml:space="preserve">постановлением администрации                                                                                                                                   Слободского района  от   13.09.2023  № 1274  </t>
  </si>
  <si>
    <t>от  13.09.2023   № 1274</t>
  </si>
  <si>
    <t>Слободского района от 13.09.2023 № 1274</t>
  </si>
  <si>
    <t xml:space="preserve">от 13.09.2023  № 1274 </t>
  </si>
  <si>
    <t xml:space="preserve">Слободского района от 13.09.2023  № 1274                                        </t>
  </si>
  <si>
    <t xml:space="preserve">Слободского района  от  13.09.2023  № 1274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</si>
</sst>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0" fontId="1" fillId="0" borderId="1" xfId="0" applyFont="1" applyBorder="1"/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/>
    <xf numFmtId="0" fontId="7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/>
    <xf numFmtId="0" fontId="4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0" xfId="0" applyFont="1" applyAlignment="1">
      <alignment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1" xfId="0" applyFont="1" applyBorder="1" applyAlignme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/>
    </xf>
    <xf numFmtId="14" fontId="6" fillId="0" borderId="1" xfId="0" applyNumberFormat="1" applyFont="1" applyBorder="1"/>
    <xf numFmtId="0" fontId="6" fillId="0" borderId="1" xfId="0" applyFont="1" applyBorder="1" applyAlignment="1">
      <alignment horizontal="left" wrapText="1"/>
    </xf>
    <xf numFmtId="0" fontId="8" fillId="0" borderId="0" xfId="0" applyFont="1"/>
    <xf numFmtId="0" fontId="10" fillId="0" borderId="1" xfId="0" applyFont="1" applyBorder="1"/>
    <xf numFmtId="49" fontId="6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6" fillId="0" borderId="7" xfId="0" applyFont="1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2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6" fillId="0" borderId="1" xfId="0" applyFont="1" applyBorder="1" applyAlignment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6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/>
    <xf numFmtId="0" fontId="0" fillId="0" borderId="0" xfId="0" applyAlignment="1">
      <alignment horizontal="center" vertical="center" wrapText="1"/>
    </xf>
    <xf numFmtId="0" fontId="6" fillId="0" borderId="5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14" fontId="6" fillId="0" borderId="2" xfId="0" applyNumberFormat="1" applyFont="1" applyBorder="1" applyAlignment="1">
      <alignment horizontal="center"/>
    </xf>
    <xf numFmtId="14" fontId="6" fillId="0" borderId="7" xfId="0" applyNumberFormat="1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14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 wrapText="1"/>
    </xf>
    <xf numFmtId="0" fontId="6" fillId="0" borderId="7" xfId="0" applyFont="1" applyBorder="1" applyAlignment="1">
      <alignment horizontal="left" wrapText="1"/>
    </xf>
    <xf numFmtId="0" fontId="6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workbookViewId="0">
      <selection activeCell="C5" sqref="C5"/>
    </sheetView>
  </sheetViews>
  <sheetFormatPr defaultRowHeight="15" x14ac:dyDescent="0.25"/>
  <cols>
    <col min="1" max="1" width="7.42578125" customWidth="1"/>
    <col min="2" max="2" width="32.140625" customWidth="1"/>
    <col min="3" max="3" width="14.5703125" customWidth="1"/>
    <col min="4" max="10" width="12.5703125" customWidth="1"/>
  </cols>
  <sheetData>
    <row r="1" spans="1:10" ht="18.75" x14ac:dyDescent="0.3">
      <c r="A1" s="6"/>
      <c r="B1" s="6"/>
      <c r="C1" s="6"/>
      <c r="D1" s="6"/>
      <c r="E1" s="6"/>
      <c r="F1" s="6"/>
      <c r="G1" s="4" t="s">
        <v>48</v>
      </c>
      <c r="H1" s="4"/>
      <c r="I1" s="4"/>
    </row>
    <row r="2" spans="1:10" ht="18.75" x14ac:dyDescent="0.3">
      <c r="A2" s="6" t="s">
        <v>167</v>
      </c>
      <c r="B2" s="6"/>
      <c r="C2" s="6"/>
      <c r="D2" s="6"/>
      <c r="E2" s="6"/>
      <c r="F2" s="6"/>
      <c r="G2" s="4"/>
      <c r="H2" s="4"/>
      <c r="I2" s="4"/>
    </row>
    <row r="3" spans="1:10" ht="18.75" x14ac:dyDescent="0.3">
      <c r="A3" s="6"/>
      <c r="B3" s="6"/>
      <c r="C3" s="6"/>
      <c r="D3" s="6"/>
      <c r="E3" s="6"/>
      <c r="F3" s="6"/>
      <c r="G3" s="4" t="s">
        <v>168</v>
      </c>
      <c r="H3" s="4"/>
      <c r="I3" s="4"/>
    </row>
    <row r="4" spans="1:10" ht="55.5" customHeight="1" x14ac:dyDescent="0.3">
      <c r="A4" s="6"/>
      <c r="B4" s="6"/>
      <c r="C4" s="6"/>
      <c r="D4" s="6"/>
      <c r="E4" s="6"/>
      <c r="F4" s="6"/>
      <c r="G4" s="38" t="s">
        <v>217</v>
      </c>
      <c r="H4" s="39"/>
      <c r="I4" s="39"/>
      <c r="J4" s="40"/>
    </row>
    <row r="5" spans="1:10" ht="18.75" x14ac:dyDescent="0.3">
      <c r="A5" s="6"/>
      <c r="B5" s="6"/>
      <c r="C5" s="6"/>
      <c r="D5" s="6"/>
      <c r="E5" s="6"/>
      <c r="F5" s="6"/>
      <c r="G5" s="4"/>
      <c r="H5" s="4"/>
      <c r="I5" s="4"/>
    </row>
    <row r="6" spans="1:10" ht="35.25" customHeight="1" x14ac:dyDescent="0.3">
      <c r="A6" s="6"/>
      <c r="B6" s="6"/>
      <c r="C6" s="6"/>
      <c r="D6" s="6"/>
      <c r="E6" s="6"/>
      <c r="F6" s="6"/>
      <c r="G6" s="41" t="s">
        <v>0</v>
      </c>
      <c r="H6" s="41"/>
      <c r="I6" s="41"/>
      <c r="J6" s="41"/>
    </row>
    <row r="7" spans="1:10" ht="15.75" x14ac:dyDescent="0.25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ht="18.75" x14ac:dyDescent="0.3">
      <c r="A8" s="48" t="s">
        <v>1</v>
      </c>
      <c r="B8" s="48"/>
      <c r="C8" s="48"/>
      <c r="D8" s="48"/>
      <c r="E8" s="48"/>
      <c r="F8" s="48"/>
      <c r="G8" s="48"/>
      <c r="H8" s="48"/>
      <c r="I8" s="48"/>
      <c r="J8" s="48"/>
    </row>
    <row r="9" spans="1:10" ht="18.75" x14ac:dyDescent="0.3">
      <c r="A9" s="48" t="s">
        <v>216</v>
      </c>
      <c r="B9" s="48"/>
      <c r="C9" s="48"/>
      <c r="D9" s="48"/>
      <c r="E9" s="48"/>
      <c r="F9" s="48"/>
      <c r="G9" s="48"/>
      <c r="H9" s="48"/>
      <c r="I9" s="48"/>
      <c r="J9" s="48"/>
    </row>
    <row r="10" spans="1:10" ht="15.75" x14ac:dyDescent="0.25">
      <c r="A10" s="6" t="s">
        <v>2</v>
      </c>
      <c r="B10" s="6"/>
      <c r="C10" s="6"/>
      <c r="D10" s="6"/>
      <c r="E10" s="6"/>
      <c r="F10" s="6"/>
      <c r="G10" s="6"/>
      <c r="H10" s="6"/>
      <c r="I10" s="6"/>
      <c r="J10" s="6"/>
    </row>
    <row r="11" spans="1:10" ht="31.5" x14ac:dyDescent="0.25">
      <c r="A11" s="7" t="s">
        <v>80</v>
      </c>
      <c r="B11" s="7" t="s">
        <v>4</v>
      </c>
      <c r="C11" s="8" t="s">
        <v>166</v>
      </c>
      <c r="D11" s="21" t="s">
        <v>7</v>
      </c>
      <c r="E11" s="21" t="s">
        <v>8</v>
      </c>
      <c r="F11" s="21" t="s">
        <v>9</v>
      </c>
      <c r="G11" s="21" t="s">
        <v>10</v>
      </c>
      <c r="H11" s="21" t="s">
        <v>11</v>
      </c>
      <c r="I11" s="21" t="s">
        <v>12</v>
      </c>
      <c r="J11" s="21" t="s">
        <v>165</v>
      </c>
    </row>
    <row r="12" spans="1:10" ht="47.25" x14ac:dyDescent="0.25">
      <c r="A12" s="7">
        <v>1</v>
      </c>
      <c r="B12" s="8" t="s">
        <v>13</v>
      </c>
      <c r="C12" s="21" t="s">
        <v>14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</row>
    <row r="13" spans="1:10" ht="31.5" x14ac:dyDescent="0.25">
      <c r="A13" s="7">
        <v>2</v>
      </c>
      <c r="B13" s="8" t="s">
        <v>15</v>
      </c>
      <c r="C13" s="21" t="s">
        <v>14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</row>
    <row r="14" spans="1:10" ht="63" x14ac:dyDescent="0.25">
      <c r="A14" s="7">
        <v>3</v>
      </c>
      <c r="B14" s="8" t="s">
        <v>16</v>
      </c>
      <c r="C14" s="21" t="s">
        <v>17</v>
      </c>
      <c r="D14" s="21">
        <v>10</v>
      </c>
      <c r="E14" s="21">
        <v>10</v>
      </c>
      <c r="F14" s="21">
        <v>10</v>
      </c>
      <c r="G14" s="21">
        <v>10</v>
      </c>
      <c r="H14" s="21">
        <v>10</v>
      </c>
      <c r="I14" s="21">
        <v>10</v>
      </c>
      <c r="J14" s="21">
        <v>10</v>
      </c>
    </row>
    <row r="15" spans="1:10" ht="78.75" x14ac:dyDescent="0.25">
      <c r="A15" s="7">
        <v>4</v>
      </c>
      <c r="B15" s="8" t="s">
        <v>18</v>
      </c>
      <c r="C15" s="21" t="s">
        <v>19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</row>
    <row r="16" spans="1:10" ht="47.25" x14ac:dyDescent="0.25">
      <c r="A16" s="7">
        <v>5</v>
      </c>
      <c r="B16" s="8" t="s">
        <v>20</v>
      </c>
      <c r="C16" s="21" t="s">
        <v>21</v>
      </c>
      <c r="D16" s="21">
        <v>45</v>
      </c>
      <c r="E16" s="21">
        <v>46</v>
      </c>
      <c r="F16" s="21">
        <v>47</v>
      </c>
      <c r="G16" s="21">
        <v>48</v>
      </c>
      <c r="H16" s="21">
        <v>49</v>
      </c>
      <c r="I16" s="21">
        <v>50</v>
      </c>
      <c r="J16" s="21">
        <v>51</v>
      </c>
    </row>
    <row r="17" spans="1:10" ht="65.25" customHeight="1" x14ac:dyDescent="0.25">
      <c r="A17" s="7">
        <v>6</v>
      </c>
      <c r="B17" s="8" t="s">
        <v>22</v>
      </c>
      <c r="C17" s="21" t="s">
        <v>23</v>
      </c>
      <c r="D17" s="21">
        <v>58</v>
      </c>
      <c r="E17" s="21">
        <v>57</v>
      </c>
      <c r="F17" s="21">
        <v>56</v>
      </c>
      <c r="G17" s="21">
        <v>55</v>
      </c>
      <c r="H17" s="21">
        <v>54</v>
      </c>
      <c r="I17" s="21">
        <v>53</v>
      </c>
      <c r="J17" s="21">
        <v>53</v>
      </c>
    </row>
    <row r="18" spans="1:10" ht="94.5" x14ac:dyDescent="0.25">
      <c r="A18" s="7">
        <v>7</v>
      </c>
      <c r="B18" s="8" t="s">
        <v>24</v>
      </c>
      <c r="C18" s="21" t="s">
        <v>17</v>
      </c>
      <c r="D18" s="21">
        <v>50</v>
      </c>
      <c r="E18" s="21">
        <v>50</v>
      </c>
      <c r="F18" s="21">
        <v>50</v>
      </c>
      <c r="G18" s="21">
        <v>50</v>
      </c>
      <c r="H18" s="21">
        <v>50</v>
      </c>
      <c r="I18" s="21">
        <v>50</v>
      </c>
      <c r="J18" s="21">
        <v>50</v>
      </c>
    </row>
    <row r="19" spans="1:10" ht="26.25" customHeight="1" x14ac:dyDescent="0.25">
      <c r="A19" s="44">
        <v>8</v>
      </c>
      <c r="B19" s="42" t="s">
        <v>25</v>
      </c>
      <c r="C19" s="46" t="s">
        <v>23</v>
      </c>
      <c r="D19" s="17" t="s">
        <v>26</v>
      </c>
      <c r="E19" s="17" t="s">
        <v>26</v>
      </c>
      <c r="F19" s="17" t="s">
        <v>26</v>
      </c>
      <c r="G19" s="17" t="s">
        <v>26</v>
      </c>
      <c r="H19" s="17" t="s">
        <v>26</v>
      </c>
      <c r="I19" s="17" t="s">
        <v>26</v>
      </c>
      <c r="J19" s="17" t="s">
        <v>26</v>
      </c>
    </row>
    <row r="20" spans="1:10" ht="19.5" customHeight="1" x14ac:dyDescent="0.25">
      <c r="A20" s="45"/>
      <c r="B20" s="43"/>
      <c r="C20" s="47"/>
      <c r="D20" s="23" t="s">
        <v>27</v>
      </c>
      <c r="E20" s="23" t="s">
        <v>27</v>
      </c>
      <c r="F20" s="23" t="s">
        <v>27</v>
      </c>
      <c r="G20" s="23" t="s">
        <v>27</v>
      </c>
      <c r="H20" s="23" t="s">
        <v>27</v>
      </c>
      <c r="I20" s="23" t="s">
        <v>27</v>
      </c>
      <c r="J20" s="23" t="s">
        <v>27</v>
      </c>
    </row>
    <row r="21" spans="1:10" ht="47.25" x14ac:dyDescent="0.25">
      <c r="A21" s="7">
        <v>9</v>
      </c>
      <c r="B21" s="8" t="s">
        <v>28</v>
      </c>
      <c r="C21" s="21" t="s">
        <v>23</v>
      </c>
      <c r="D21" s="21">
        <v>31.3</v>
      </c>
      <c r="E21" s="21">
        <v>31.3</v>
      </c>
      <c r="F21" s="21">
        <v>31.3</v>
      </c>
      <c r="G21" s="21">
        <v>31.3</v>
      </c>
      <c r="H21" s="21">
        <v>31.3</v>
      </c>
      <c r="I21" s="21">
        <v>31.4</v>
      </c>
      <c r="J21" s="21">
        <v>31.4</v>
      </c>
    </row>
    <row r="22" spans="1:10" ht="63" x14ac:dyDescent="0.25">
      <c r="A22" s="22">
        <v>10</v>
      </c>
      <c r="B22" s="24" t="s">
        <v>29</v>
      </c>
      <c r="C22" s="17" t="s">
        <v>17</v>
      </c>
      <c r="D22" s="17" t="s">
        <v>31</v>
      </c>
      <c r="E22" s="17">
        <v>0</v>
      </c>
      <c r="F22" s="17" t="s">
        <v>31</v>
      </c>
      <c r="G22" s="17" t="s">
        <v>32</v>
      </c>
      <c r="H22" s="17" t="s">
        <v>32</v>
      </c>
      <c r="I22" s="17" t="s">
        <v>31</v>
      </c>
      <c r="J22" s="17" t="s">
        <v>31</v>
      </c>
    </row>
    <row r="23" spans="1:10" ht="48" customHeight="1" x14ac:dyDescent="0.25">
      <c r="A23" s="23"/>
      <c r="B23" s="24" t="s">
        <v>30</v>
      </c>
      <c r="C23" s="23"/>
      <c r="D23" s="23"/>
      <c r="E23" s="23"/>
      <c r="F23" s="23"/>
      <c r="G23" s="23"/>
      <c r="H23" s="23"/>
      <c r="I23" s="23"/>
      <c r="J23" s="23"/>
    </row>
    <row r="24" spans="1:10" ht="78.75" x14ac:dyDescent="0.25">
      <c r="A24" s="7">
        <v>11</v>
      </c>
      <c r="B24" s="8" t="s">
        <v>33</v>
      </c>
      <c r="C24" s="21" t="s">
        <v>34</v>
      </c>
      <c r="D24" s="21" t="s">
        <v>35</v>
      </c>
      <c r="E24" s="21" t="s">
        <v>35</v>
      </c>
      <c r="F24" s="21" t="s">
        <v>35</v>
      </c>
      <c r="G24" s="21" t="s">
        <v>35</v>
      </c>
      <c r="H24" s="21" t="s">
        <v>35</v>
      </c>
      <c r="I24" s="21" t="s">
        <v>35</v>
      </c>
      <c r="J24" s="21" t="s">
        <v>35</v>
      </c>
    </row>
    <row r="25" spans="1:10" ht="63" x14ac:dyDescent="0.25">
      <c r="A25" s="7">
        <v>12</v>
      </c>
      <c r="B25" s="8" t="s">
        <v>36</v>
      </c>
      <c r="C25" s="21" t="s">
        <v>34</v>
      </c>
      <c r="D25" s="21" t="s">
        <v>35</v>
      </c>
      <c r="E25" s="21" t="s">
        <v>35</v>
      </c>
      <c r="F25" s="21" t="s">
        <v>35</v>
      </c>
      <c r="G25" s="21" t="s">
        <v>35</v>
      </c>
      <c r="H25" s="21" t="s">
        <v>35</v>
      </c>
      <c r="I25" s="21" t="s">
        <v>35</v>
      </c>
      <c r="J25" s="21" t="s">
        <v>35</v>
      </c>
    </row>
    <row r="26" spans="1:10" ht="78.75" x14ac:dyDescent="0.25">
      <c r="A26" s="7">
        <v>13</v>
      </c>
      <c r="B26" s="8" t="s">
        <v>37</v>
      </c>
      <c r="C26" s="21" t="s">
        <v>34</v>
      </c>
      <c r="D26" s="21" t="s">
        <v>35</v>
      </c>
      <c r="E26" s="21" t="s">
        <v>35</v>
      </c>
      <c r="F26" s="21" t="s">
        <v>35</v>
      </c>
      <c r="G26" s="21" t="s">
        <v>35</v>
      </c>
      <c r="H26" s="21" t="s">
        <v>35</v>
      </c>
      <c r="I26" s="21" t="s">
        <v>35</v>
      </c>
      <c r="J26" s="21" t="s">
        <v>35</v>
      </c>
    </row>
    <row r="27" spans="1:10" ht="189" x14ac:dyDescent="0.25">
      <c r="A27" s="7">
        <v>14</v>
      </c>
      <c r="B27" s="8" t="s">
        <v>38</v>
      </c>
      <c r="C27" s="7" t="s">
        <v>17</v>
      </c>
      <c r="D27" s="7">
        <v>100</v>
      </c>
      <c r="E27" s="7">
        <v>100</v>
      </c>
      <c r="F27" s="7">
        <v>100</v>
      </c>
      <c r="G27" s="7">
        <v>100</v>
      </c>
      <c r="H27" s="7">
        <v>100</v>
      </c>
      <c r="I27" s="7">
        <v>100</v>
      </c>
      <c r="J27" s="7">
        <v>100</v>
      </c>
    </row>
    <row r="28" spans="1:10" ht="110.25" x14ac:dyDescent="0.25">
      <c r="A28" s="7">
        <v>15</v>
      </c>
      <c r="B28" s="8" t="s">
        <v>39</v>
      </c>
      <c r="C28" s="7" t="s">
        <v>17</v>
      </c>
      <c r="D28" s="7" t="s">
        <v>40</v>
      </c>
      <c r="E28" s="7" t="s">
        <v>40</v>
      </c>
      <c r="F28" s="7" t="s">
        <v>40</v>
      </c>
      <c r="G28" s="7" t="s">
        <v>40</v>
      </c>
      <c r="H28" s="7" t="s">
        <v>40</v>
      </c>
      <c r="I28" s="7" t="s">
        <v>40</v>
      </c>
      <c r="J28" s="7" t="s">
        <v>40</v>
      </c>
    </row>
    <row r="29" spans="1:10" ht="157.5" x14ac:dyDescent="0.25">
      <c r="A29" s="7">
        <v>16</v>
      </c>
      <c r="B29" s="24" t="s">
        <v>41</v>
      </c>
      <c r="C29" s="21" t="s">
        <v>17</v>
      </c>
      <c r="D29" s="21" t="s">
        <v>42</v>
      </c>
      <c r="E29" s="21" t="s">
        <v>42</v>
      </c>
      <c r="F29" s="21" t="s">
        <v>42</v>
      </c>
      <c r="G29" s="21" t="s">
        <v>42</v>
      </c>
      <c r="H29" s="21" t="s">
        <v>42</v>
      </c>
      <c r="I29" s="21" t="s">
        <v>42</v>
      </c>
      <c r="J29" s="21" t="s">
        <v>42</v>
      </c>
    </row>
    <row r="30" spans="1:10" ht="47.25" x14ac:dyDescent="0.25">
      <c r="A30" s="7">
        <v>17</v>
      </c>
      <c r="B30" s="8" t="s">
        <v>43</v>
      </c>
      <c r="C30" s="21" t="s">
        <v>34</v>
      </c>
      <c r="D30" s="21" t="s">
        <v>35</v>
      </c>
      <c r="E30" s="21" t="s">
        <v>35</v>
      </c>
      <c r="F30" s="21" t="s">
        <v>35</v>
      </c>
      <c r="G30" s="21" t="s">
        <v>35</v>
      </c>
      <c r="H30" s="21" t="s">
        <v>35</v>
      </c>
      <c r="I30" s="21" t="s">
        <v>35</v>
      </c>
      <c r="J30" s="21" t="s">
        <v>35</v>
      </c>
    </row>
    <row r="31" spans="1:10" ht="63" x14ac:dyDescent="0.25">
      <c r="A31" s="7">
        <v>18</v>
      </c>
      <c r="B31" s="8" t="s">
        <v>44</v>
      </c>
      <c r="C31" s="21" t="s">
        <v>34</v>
      </c>
      <c r="D31" s="21" t="s">
        <v>35</v>
      </c>
      <c r="E31" s="21" t="s">
        <v>35</v>
      </c>
      <c r="F31" s="21" t="s">
        <v>35</v>
      </c>
      <c r="G31" s="21" t="s">
        <v>35</v>
      </c>
      <c r="H31" s="21" t="s">
        <v>35</v>
      </c>
      <c r="I31" s="21" t="s">
        <v>35</v>
      </c>
      <c r="J31" s="21" t="s">
        <v>35</v>
      </c>
    </row>
    <row r="32" spans="1:10" ht="47.25" x14ac:dyDescent="0.25">
      <c r="A32" s="7">
        <v>19</v>
      </c>
      <c r="B32" s="8" t="s">
        <v>45</v>
      </c>
      <c r="C32" s="21" t="s">
        <v>17</v>
      </c>
      <c r="D32" s="21">
        <v>100</v>
      </c>
      <c r="E32" s="21">
        <v>100</v>
      </c>
      <c r="F32" s="21">
        <v>100</v>
      </c>
      <c r="G32" s="21">
        <v>100</v>
      </c>
      <c r="H32" s="21">
        <v>100</v>
      </c>
      <c r="I32" s="21">
        <v>100</v>
      </c>
      <c r="J32" s="21">
        <v>100</v>
      </c>
    </row>
    <row r="33" spans="1:10" ht="78.75" x14ac:dyDescent="0.25">
      <c r="A33" s="7">
        <v>20</v>
      </c>
      <c r="B33" s="8" t="s">
        <v>46</v>
      </c>
      <c r="C33" s="21" t="s">
        <v>34</v>
      </c>
      <c r="D33" s="21" t="s">
        <v>35</v>
      </c>
      <c r="E33" s="21" t="s">
        <v>35</v>
      </c>
      <c r="F33" s="21" t="s">
        <v>35</v>
      </c>
      <c r="G33" s="21" t="s">
        <v>35</v>
      </c>
      <c r="H33" s="21" t="s">
        <v>35</v>
      </c>
      <c r="I33" s="21" t="s">
        <v>35</v>
      </c>
      <c r="J33" s="21" t="s">
        <v>35</v>
      </c>
    </row>
    <row r="34" spans="1:10" ht="78.75" x14ac:dyDescent="0.25">
      <c r="A34" s="7">
        <v>21</v>
      </c>
      <c r="B34" s="8" t="s">
        <v>47</v>
      </c>
      <c r="C34" s="21" t="s">
        <v>34</v>
      </c>
      <c r="D34" s="21" t="s">
        <v>35</v>
      </c>
      <c r="E34" s="21" t="s">
        <v>35</v>
      </c>
      <c r="F34" s="21" t="s">
        <v>35</v>
      </c>
      <c r="G34" s="21" t="s">
        <v>35</v>
      </c>
      <c r="H34" s="21" t="s">
        <v>35</v>
      </c>
      <c r="I34" s="21" t="s">
        <v>35</v>
      </c>
      <c r="J34" s="21" t="s">
        <v>35</v>
      </c>
    </row>
    <row r="35" spans="1:10" ht="15.75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</sheetData>
  <mergeCells count="7">
    <mergeCell ref="G4:J4"/>
    <mergeCell ref="G6:J6"/>
    <mergeCell ref="B19:B20"/>
    <mergeCell ref="A19:A20"/>
    <mergeCell ref="C19:C20"/>
    <mergeCell ref="A8:J8"/>
    <mergeCell ref="A9:J9"/>
  </mergeCells>
  <pageMargins left="0.51181102362204722" right="0.51181102362204722" top="0.74803149606299213" bottom="0.74803149606299213" header="0.31496062992125984" footer="0.31496062992125984"/>
  <pageSetup paperSize="9" scale="95" fitToHeight="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5"/>
  <sheetViews>
    <sheetView tabSelected="1" workbookViewId="0">
      <selection activeCell="C5" sqref="C5"/>
    </sheetView>
  </sheetViews>
  <sheetFormatPr defaultRowHeight="15" x14ac:dyDescent="0.25"/>
  <cols>
    <col min="2" max="2" width="34.85546875" customWidth="1"/>
    <col min="3" max="3" width="21" customWidth="1"/>
    <col min="4" max="4" width="13.7109375" customWidth="1"/>
    <col min="5" max="5" width="14.42578125" customWidth="1"/>
    <col min="6" max="6" width="21.42578125" customWidth="1"/>
    <col min="7" max="7" width="17.42578125" customWidth="1"/>
    <col min="8" max="8" width="36" customWidth="1"/>
  </cols>
  <sheetData>
    <row r="1" spans="1:8" ht="16.5" x14ac:dyDescent="0.25">
      <c r="A1" s="20"/>
      <c r="B1" s="20"/>
      <c r="C1" s="20"/>
      <c r="D1" s="20"/>
      <c r="E1" s="20"/>
      <c r="F1" s="20"/>
      <c r="G1" s="20"/>
      <c r="H1" s="20"/>
    </row>
    <row r="2" spans="1:8" ht="18.75" x14ac:dyDescent="0.3">
      <c r="A2" s="4"/>
      <c r="B2" s="4"/>
      <c r="C2" s="4"/>
      <c r="D2" s="4"/>
      <c r="E2" s="4"/>
      <c r="F2" s="4"/>
      <c r="G2" s="4" t="s">
        <v>213</v>
      </c>
      <c r="H2" s="3"/>
    </row>
    <row r="3" spans="1:8" ht="18.75" x14ac:dyDescent="0.3">
      <c r="A3" s="4"/>
      <c r="B3" s="4"/>
      <c r="C3" s="4"/>
      <c r="D3" s="4"/>
      <c r="E3" s="4"/>
      <c r="F3" s="4"/>
      <c r="G3" s="4"/>
      <c r="H3" s="3"/>
    </row>
    <row r="4" spans="1:8" ht="18.75" x14ac:dyDescent="0.3">
      <c r="A4" s="4"/>
      <c r="B4" s="4"/>
      <c r="C4" s="4"/>
      <c r="D4" s="4"/>
      <c r="E4" s="4"/>
      <c r="F4" s="4"/>
      <c r="G4" s="4" t="s">
        <v>126</v>
      </c>
      <c r="H4" s="3"/>
    </row>
    <row r="5" spans="1:8" ht="18.75" x14ac:dyDescent="0.3">
      <c r="A5" s="4"/>
      <c r="B5" s="4"/>
      <c r="C5" s="4"/>
      <c r="D5" s="4"/>
      <c r="E5" s="4"/>
      <c r="F5" s="4"/>
      <c r="G5" s="4"/>
      <c r="H5" s="3"/>
    </row>
    <row r="6" spans="1:8" ht="18.75" x14ac:dyDescent="0.3">
      <c r="A6" s="4"/>
      <c r="B6" s="4"/>
      <c r="C6" s="4"/>
      <c r="D6" s="4"/>
      <c r="E6" s="4"/>
      <c r="F6" s="4"/>
      <c r="G6" s="4" t="s">
        <v>121</v>
      </c>
      <c r="H6" s="3"/>
    </row>
    <row r="7" spans="1:8" ht="18.75" x14ac:dyDescent="0.3">
      <c r="A7" s="4"/>
      <c r="B7" s="4"/>
      <c r="C7" s="4"/>
      <c r="D7" s="4"/>
      <c r="E7" s="4"/>
      <c r="F7" s="4"/>
      <c r="G7" s="4" t="s">
        <v>223</v>
      </c>
      <c r="H7" s="3"/>
    </row>
    <row r="8" spans="1:8" ht="18.75" x14ac:dyDescent="0.3">
      <c r="A8" s="4"/>
      <c r="B8" s="4"/>
      <c r="C8" s="4"/>
      <c r="D8" s="4"/>
      <c r="E8" s="4"/>
      <c r="F8" s="4"/>
      <c r="G8" s="4"/>
      <c r="H8" s="4"/>
    </row>
    <row r="9" spans="1:8" ht="18.75" x14ac:dyDescent="0.3">
      <c r="A9" s="4"/>
      <c r="B9" s="4"/>
      <c r="C9" s="4"/>
      <c r="D9" s="4"/>
      <c r="E9" s="4"/>
      <c r="F9" s="4"/>
      <c r="G9" s="4"/>
      <c r="H9" s="4"/>
    </row>
    <row r="10" spans="1:8" ht="18.75" x14ac:dyDescent="0.3">
      <c r="A10" s="48" t="s">
        <v>127</v>
      </c>
      <c r="B10" s="48"/>
      <c r="C10" s="48"/>
      <c r="D10" s="48"/>
      <c r="E10" s="48"/>
      <c r="F10" s="48"/>
      <c r="G10" s="48"/>
      <c r="H10" s="48"/>
    </row>
    <row r="11" spans="1:8" ht="18.75" x14ac:dyDescent="0.3">
      <c r="A11" s="48" t="s">
        <v>128</v>
      </c>
      <c r="B11" s="48"/>
      <c r="C11" s="48"/>
      <c r="D11" s="48"/>
      <c r="E11" s="48"/>
      <c r="F11" s="48"/>
      <c r="G11" s="48"/>
      <c r="H11" s="48"/>
    </row>
    <row r="12" spans="1:8" ht="18.75" x14ac:dyDescent="0.3">
      <c r="A12" s="48" t="s">
        <v>129</v>
      </c>
      <c r="B12" s="48"/>
      <c r="C12" s="48"/>
      <c r="D12" s="48"/>
      <c r="E12" s="48"/>
      <c r="F12" s="48"/>
      <c r="G12" s="48"/>
      <c r="H12" s="48"/>
    </row>
    <row r="13" spans="1:8" ht="16.5" x14ac:dyDescent="0.25">
      <c r="A13" s="20"/>
      <c r="B13" s="20"/>
      <c r="C13" s="20"/>
      <c r="D13" s="20"/>
      <c r="E13" s="20"/>
      <c r="F13" s="20"/>
      <c r="G13" s="20"/>
      <c r="H13" s="20"/>
    </row>
    <row r="14" spans="1:8" ht="60" customHeight="1" x14ac:dyDescent="0.25">
      <c r="A14" s="54" t="s">
        <v>80</v>
      </c>
      <c r="B14" s="55" t="s">
        <v>130</v>
      </c>
      <c r="C14" s="55" t="s">
        <v>131</v>
      </c>
      <c r="D14" s="72" t="s">
        <v>132</v>
      </c>
      <c r="E14" s="72"/>
      <c r="F14" s="72" t="s">
        <v>60</v>
      </c>
      <c r="G14" s="72" t="s">
        <v>190</v>
      </c>
      <c r="H14" s="75" t="s">
        <v>133</v>
      </c>
    </row>
    <row r="15" spans="1:8" ht="40.5" customHeight="1" x14ac:dyDescent="0.25">
      <c r="A15" s="54"/>
      <c r="B15" s="55"/>
      <c r="C15" s="54"/>
      <c r="D15" s="29" t="s">
        <v>189</v>
      </c>
      <c r="E15" s="29" t="s">
        <v>191</v>
      </c>
      <c r="F15" s="72"/>
      <c r="G15" s="72"/>
      <c r="H15" s="76"/>
    </row>
    <row r="16" spans="1:8" ht="21.75" customHeight="1" x14ac:dyDescent="0.25">
      <c r="A16" s="22"/>
      <c r="B16" s="77" t="s">
        <v>192</v>
      </c>
      <c r="C16" s="77" t="s">
        <v>214</v>
      </c>
      <c r="D16" s="84">
        <v>44927</v>
      </c>
      <c r="E16" s="84">
        <v>45291</v>
      </c>
      <c r="F16" s="7" t="s">
        <v>65</v>
      </c>
      <c r="G16" s="7">
        <f>G17+G18+G19</f>
        <v>62163.4</v>
      </c>
      <c r="H16" s="77" t="s">
        <v>134</v>
      </c>
    </row>
    <row r="17" spans="1:8" ht="31.5" x14ac:dyDescent="0.25">
      <c r="A17" s="37"/>
      <c r="B17" s="77"/>
      <c r="C17" s="78"/>
      <c r="D17" s="84"/>
      <c r="E17" s="84"/>
      <c r="F17" s="8" t="s">
        <v>135</v>
      </c>
      <c r="G17" s="7">
        <f>G50</f>
        <v>6.5</v>
      </c>
      <c r="H17" s="78"/>
    </row>
    <row r="18" spans="1:8" ht="23.25" customHeight="1" x14ac:dyDescent="0.25">
      <c r="A18" s="37"/>
      <c r="B18" s="77"/>
      <c r="C18" s="78"/>
      <c r="D18" s="84"/>
      <c r="E18" s="84"/>
      <c r="F18" s="8" t="s">
        <v>84</v>
      </c>
      <c r="G18" s="7">
        <f>G21+G31+G52+G49</f>
        <v>2002.3</v>
      </c>
      <c r="H18" s="78"/>
    </row>
    <row r="19" spans="1:8" ht="22.5" customHeight="1" x14ac:dyDescent="0.25">
      <c r="A19" s="37"/>
      <c r="B19" s="77"/>
      <c r="C19" s="78"/>
      <c r="D19" s="84"/>
      <c r="E19" s="84"/>
      <c r="F19" s="8" t="s">
        <v>136</v>
      </c>
      <c r="G19" s="7">
        <f>G22+G32+G40+G45+G48+G53</f>
        <v>60154.6</v>
      </c>
      <c r="H19" s="78"/>
    </row>
    <row r="20" spans="1:8" ht="29.25" customHeight="1" x14ac:dyDescent="0.25">
      <c r="A20" s="64">
        <v>1</v>
      </c>
      <c r="B20" s="55" t="s">
        <v>137</v>
      </c>
      <c r="C20" s="55" t="s">
        <v>214</v>
      </c>
      <c r="D20" s="80">
        <v>44927</v>
      </c>
      <c r="E20" s="80">
        <v>45291</v>
      </c>
      <c r="F20" s="7" t="s">
        <v>65</v>
      </c>
      <c r="G20" s="7">
        <f>G21+G22</f>
        <v>37064.299999999996</v>
      </c>
      <c r="H20" s="79" t="s">
        <v>138</v>
      </c>
    </row>
    <row r="21" spans="1:8" ht="23.25" customHeight="1" x14ac:dyDescent="0.25">
      <c r="A21" s="64"/>
      <c r="B21" s="55"/>
      <c r="C21" s="54"/>
      <c r="D21" s="81"/>
      <c r="E21" s="81"/>
      <c r="F21" s="7" t="s">
        <v>84</v>
      </c>
      <c r="G21" s="7">
        <f>G26+G29</f>
        <v>1710</v>
      </c>
      <c r="H21" s="79"/>
    </row>
    <row r="22" spans="1:8" ht="26.25" customHeight="1" x14ac:dyDescent="0.25">
      <c r="A22" s="64"/>
      <c r="B22" s="55"/>
      <c r="C22" s="54"/>
      <c r="D22" s="82"/>
      <c r="E22" s="82"/>
      <c r="F22" s="7" t="s">
        <v>136</v>
      </c>
      <c r="G22" s="7">
        <f>G23+G24+G25+G27+G28</f>
        <v>35354.299999999996</v>
      </c>
      <c r="H22" s="79"/>
    </row>
    <row r="23" spans="1:8" ht="63" x14ac:dyDescent="0.25">
      <c r="A23" s="35" t="s">
        <v>193</v>
      </c>
      <c r="B23" s="8" t="s">
        <v>61</v>
      </c>
      <c r="C23" s="7"/>
      <c r="D23" s="31">
        <v>44927</v>
      </c>
      <c r="E23" s="31">
        <v>45291</v>
      </c>
      <c r="F23" s="7" t="s">
        <v>136</v>
      </c>
      <c r="G23" s="7">
        <f>30730+33.1</f>
        <v>30763.1</v>
      </c>
      <c r="H23" s="8" t="s">
        <v>139</v>
      </c>
    </row>
    <row r="24" spans="1:8" ht="31.5" x14ac:dyDescent="0.25">
      <c r="A24" s="30" t="s">
        <v>194</v>
      </c>
      <c r="B24" s="8" t="s">
        <v>66</v>
      </c>
      <c r="C24" s="7"/>
      <c r="D24" s="31">
        <v>44927</v>
      </c>
      <c r="E24" s="31">
        <v>45291</v>
      </c>
      <c r="F24" s="7" t="s">
        <v>136</v>
      </c>
      <c r="G24" s="7">
        <v>1738.4</v>
      </c>
      <c r="H24" s="7"/>
    </row>
    <row r="25" spans="1:8" ht="31.5" customHeight="1" x14ac:dyDescent="0.25">
      <c r="A25" s="86" t="s">
        <v>195</v>
      </c>
      <c r="B25" s="55" t="s">
        <v>67</v>
      </c>
      <c r="C25" s="46"/>
      <c r="D25" s="80">
        <v>44927</v>
      </c>
      <c r="E25" s="80">
        <v>45291</v>
      </c>
      <c r="F25" s="7" t="s">
        <v>136</v>
      </c>
      <c r="G25" s="7">
        <f>1897.3+6.9+50</f>
        <v>1954.2</v>
      </c>
      <c r="H25" s="7"/>
    </row>
    <row r="26" spans="1:8" ht="33" customHeight="1" x14ac:dyDescent="0.25">
      <c r="A26" s="63"/>
      <c r="B26" s="55"/>
      <c r="C26" s="47"/>
      <c r="D26" s="82"/>
      <c r="E26" s="82"/>
      <c r="F26" s="7" t="s">
        <v>84</v>
      </c>
      <c r="G26" s="7">
        <v>0</v>
      </c>
      <c r="H26" s="7"/>
    </row>
    <row r="27" spans="1:8" ht="35.25" customHeight="1" x14ac:dyDescent="0.25">
      <c r="A27" s="30" t="s">
        <v>196</v>
      </c>
      <c r="B27" s="8" t="s">
        <v>68</v>
      </c>
      <c r="C27" s="7"/>
      <c r="D27" s="31">
        <v>44927</v>
      </c>
      <c r="E27" s="31">
        <v>45291</v>
      </c>
      <c r="F27" s="7" t="s">
        <v>136</v>
      </c>
      <c r="G27" s="7">
        <v>312</v>
      </c>
      <c r="H27" s="7"/>
    </row>
    <row r="28" spans="1:8" ht="63" x14ac:dyDescent="0.25">
      <c r="A28" s="30" t="s">
        <v>197</v>
      </c>
      <c r="B28" s="8" t="s">
        <v>69</v>
      </c>
      <c r="C28" s="7"/>
      <c r="D28" s="31">
        <v>44927</v>
      </c>
      <c r="E28" s="31">
        <v>45291</v>
      </c>
      <c r="F28" s="7" t="s">
        <v>136</v>
      </c>
      <c r="G28" s="7">
        <v>586.6</v>
      </c>
      <c r="H28" s="7"/>
    </row>
    <row r="29" spans="1:8" ht="116.25" customHeight="1" x14ac:dyDescent="0.25">
      <c r="A29" s="30" t="s">
        <v>198</v>
      </c>
      <c r="B29" s="8" t="s">
        <v>205</v>
      </c>
      <c r="C29" s="7"/>
      <c r="D29" s="31">
        <v>44927</v>
      </c>
      <c r="E29" s="31">
        <v>45291</v>
      </c>
      <c r="F29" s="7" t="s">
        <v>84</v>
      </c>
      <c r="G29" s="7">
        <v>1710</v>
      </c>
      <c r="H29" s="8" t="s">
        <v>140</v>
      </c>
    </row>
    <row r="30" spans="1:8" ht="37.5" customHeight="1" x14ac:dyDescent="0.25">
      <c r="A30" s="85">
        <v>2</v>
      </c>
      <c r="B30" s="83" t="s">
        <v>141</v>
      </c>
      <c r="C30" s="83" t="s">
        <v>142</v>
      </c>
      <c r="D30" s="84">
        <v>44927</v>
      </c>
      <c r="E30" s="84">
        <v>45291</v>
      </c>
      <c r="F30" s="7" t="s">
        <v>65</v>
      </c>
      <c r="G30" s="34">
        <f>G31+G32</f>
        <v>3952.3</v>
      </c>
      <c r="H30" s="55" t="s">
        <v>143</v>
      </c>
    </row>
    <row r="31" spans="1:8" ht="22.5" customHeight="1" x14ac:dyDescent="0.25">
      <c r="A31" s="85"/>
      <c r="B31" s="83"/>
      <c r="C31" s="83"/>
      <c r="D31" s="84"/>
      <c r="E31" s="84"/>
      <c r="F31" s="7" t="s">
        <v>84</v>
      </c>
      <c r="G31" s="34">
        <f>G34+G37</f>
        <v>214</v>
      </c>
      <c r="H31" s="55"/>
    </row>
    <row r="32" spans="1:8" ht="24.75" customHeight="1" x14ac:dyDescent="0.25">
      <c r="A32" s="85"/>
      <c r="B32" s="83"/>
      <c r="C32" s="83"/>
      <c r="D32" s="84"/>
      <c r="E32" s="84"/>
      <c r="F32" s="7" t="s">
        <v>136</v>
      </c>
      <c r="G32" s="34">
        <f>G35+G38</f>
        <v>3738.3</v>
      </c>
      <c r="H32" s="55"/>
    </row>
    <row r="33" spans="1:8" ht="23.1" customHeight="1" x14ac:dyDescent="0.25">
      <c r="A33" s="85" t="s">
        <v>199</v>
      </c>
      <c r="B33" s="55" t="s">
        <v>83</v>
      </c>
      <c r="C33" s="64"/>
      <c r="D33" s="84">
        <v>44927</v>
      </c>
      <c r="E33" s="84">
        <v>45291</v>
      </c>
      <c r="F33" s="7" t="s">
        <v>65</v>
      </c>
      <c r="G33" s="7">
        <f>G34+G35</f>
        <v>3688</v>
      </c>
      <c r="H33" s="55" t="s">
        <v>144</v>
      </c>
    </row>
    <row r="34" spans="1:8" ht="23.1" customHeight="1" x14ac:dyDescent="0.25">
      <c r="A34" s="64"/>
      <c r="B34" s="55"/>
      <c r="C34" s="64"/>
      <c r="D34" s="84"/>
      <c r="E34" s="84"/>
      <c r="F34" s="7" t="s">
        <v>84</v>
      </c>
      <c r="G34" s="7">
        <v>0</v>
      </c>
      <c r="H34" s="54"/>
    </row>
    <row r="35" spans="1:8" ht="23.1" customHeight="1" x14ac:dyDescent="0.25">
      <c r="A35" s="64"/>
      <c r="B35" s="55"/>
      <c r="C35" s="64"/>
      <c r="D35" s="84"/>
      <c r="E35" s="84"/>
      <c r="F35" s="7" t="s">
        <v>136</v>
      </c>
      <c r="G35" s="7">
        <v>3688</v>
      </c>
      <c r="H35" s="54"/>
    </row>
    <row r="36" spans="1:8" ht="27.75" customHeight="1" x14ac:dyDescent="0.25">
      <c r="A36" s="85" t="s">
        <v>145</v>
      </c>
      <c r="B36" s="55" t="s">
        <v>86</v>
      </c>
      <c r="C36" s="46"/>
      <c r="D36" s="84">
        <v>44927</v>
      </c>
      <c r="E36" s="84">
        <v>45291</v>
      </c>
      <c r="F36" s="7" t="s">
        <v>65</v>
      </c>
      <c r="G36" s="7">
        <f>G37+G38</f>
        <v>264.3</v>
      </c>
      <c r="H36" s="64"/>
    </row>
    <row r="37" spans="1:8" ht="32.25" customHeight="1" x14ac:dyDescent="0.25">
      <c r="A37" s="64"/>
      <c r="B37" s="55"/>
      <c r="C37" s="88"/>
      <c r="D37" s="84"/>
      <c r="E37" s="84"/>
      <c r="F37" s="7" t="s">
        <v>84</v>
      </c>
      <c r="G37" s="7">
        <v>214</v>
      </c>
      <c r="H37" s="64"/>
    </row>
    <row r="38" spans="1:8" ht="38.25" customHeight="1" x14ac:dyDescent="0.25">
      <c r="A38" s="64"/>
      <c r="B38" s="55"/>
      <c r="C38" s="47"/>
      <c r="D38" s="84"/>
      <c r="E38" s="84"/>
      <c r="F38" s="7" t="s">
        <v>136</v>
      </c>
      <c r="G38" s="7">
        <v>50.3</v>
      </c>
      <c r="H38" s="64"/>
    </row>
    <row r="39" spans="1:8" ht="30.75" customHeight="1" x14ac:dyDescent="0.25">
      <c r="A39" s="64">
        <v>3</v>
      </c>
      <c r="B39" s="83" t="s">
        <v>146</v>
      </c>
      <c r="C39" s="83" t="s">
        <v>200</v>
      </c>
      <c r="D39" s="84">
        <v>44927</v>
      </c>
      <c r="E39" s="84">
        <v>45291</v>
      </c>
      <c r="F39" s="7" t="s">
        <v>65</v>
      </c>
      <c r="G39" s="7">
        <f>G40</f>
        <v>3834.6</v>
      </c>
      <c r="H39" s="83" t="s">
        <v>147</v>
      </c>
    </row>
    <row r="40" spans="1:8" ht="33" customHeight="1" x14ac:dyDescent="0.25">
      <c r="A40" s="64"/>
      <c r="B40" s="83"/>
      <c r="C40" s="83"/>
      <c r="D40" s="84"/>
      <c r="E40" s="84"/>
      <c r="F40" s="7" t="s">
        <v>136</v>
      </c>
      <c r="G40" s="7">
        <f>G41+G42+G43</f>
        <v>3834.6</v>
      </c>
      <c r="H40" s="83"/>
    </row>
    <row r="41" spans="1:8" ht="63" x14ac:dyDescent="0.25">
      <c r="A41" s="30" t="s">
        <v>201</v>
      </c>
      <c r="B41" s="8" t="s">
        <v>148</v>
      </c>
      <c r="C41" s="7"/>
      <c r="D41" s="31">
        <v>44927</v>
      </c>
      <c r="E41" s="31">
        <v>45291</v>
      </c>
      <c r="F41" s="7" t="s">
        <v>136</v>
      </c>
      <c r="G41" s="7">
        <v>3661.5</v>
      </c>
      <c r="H41" s="8" t="s">
        <v>149</v>
      </c>
    </row>
    <row r="42" spans="1:8" ht="47.25" x14ac:dyDescent="0.25">
      <c r="A42" s="21" t="s">
        <v>150</v>
      </c>
      <c r="B42" s="8" t="s">
        <v>151</v>
      </c>
      <c r="C42" s="7"/>
      <c r="D42" s="31">
        <v>44927</v>
      </c>
      <c r="E42" s="31">
        <v>45291</v>
      </c>
      <c r="F42" s="7" t="s">
        <v>136</v>
      </c>
      <c r="G42" s="7">
        <v>173.1</v>
      </c>
      <c r="H42" s="7"/>
    </row>
    <row r="43" spans="1:8" ht="63" x14ac:dyDescent="0.25">
      <c r="A43" s="30" t="s">
        <v>202</v>
      </c>
      <c r="B43" s="8" t="s">
        <v>152</v>
      </c>
      <c r="C43" s="7"/>
      <c r="D43" s="31">
        <v>44927</v>
      </c>
      <c r="E43" s="31">
        <v>45291</v>
      </c>
      <c r="F43" s="7" t="s">
        <v>136</v>
      </c>
      <c r="G43" s="7">
        <v>0</v>
      </c>
      <c r="H43" s="8" t="s">
        <v>153</v>
      </c>
    </row>
    <row r="44" spans="1:8" ht="49.5" customHeight="1" x14ac:dyDescent="0.25">
      <c r="A44" s="85">
        <v>4</v>
      </c>
      <c r="B44" s="83" t="s">
        <v>154</v>
      </c>
      <c r="C44" s="83" t="s">
        <v>155</v>
      </c>
      <c r="D44" s="84">
        <v>44927</v>
      </c>
      <c r="E44" s="84">
        <v>45291</v>
      </c>
      <c r="F44" s="7" t="s">
        <v>65</v>
      </c>
      <c r="G44" s="7">
        <f>G45</f>
        <v>14042.9</v>
      </c>
      <c r="H44" s="42" t="s">
        <v>156</v>
      </c>
    </row>
    <row r="45" spans="1:8" ht="44.25" customHeight="1" x14ac:dyDescent="0.25">
      <c r="A45" s="85"/>
      <c r="B45" s="83"/>
      <c r="C45" s="83"/>
      <c r="D45" s="84"/>
      <c r="E45" s="84"/>
      <c r="F45" s="7" t="s">
        <v>136</v>
      </c>
      <c r="G45" s="7">
        <f>G46+G47</f>
        <v>14042.9</v>
      </c>
      <c r="H45" s="43"/>
    </row>
    <row r="46" spans="1:8" ht="98.25" customHeight="1" x14ac:dyDescent="0.25">
      <c r="A46" s="30" t="s">
        <v>203</v>
      </c>
      <c r="B46" s="8" t="s">
        <v>157</v>
      </c>
      <c r="C46" s="7"/>
      <c r="D46" s="31">
        <v>44927</v>
      </c>
      <c r="E46" s="31">
        <v>45291</v>
      </c>
      <c r="F46" s="7" t="s">
        <v>136</v>
      </c>
      <c r="G46" s="7">
        <f>11273.9-25.4</f>
        <v>11248.5</v>
      </c>
      <c r="H46" s="8" t="s">
        <v>158</v>
      </c>
    </row>
    <row r="47" spans="1:8" ht="78.75" x14ac:dyDescent="0.25">
      <c r="A47" s="30" t="s">
        <v>204</v>
      </c>
      <c r="B47" s="8" t="s">
        <v>159</v>
      </c>
      <c r="C47" s="7"/>
      <c r="D47" s="31">
        <v>44927</v>
      </c>
      <c r="E47" s="31">
        <v>45291</v>
      </c>
      <c r="F47" s="7" t="s">
        <v>136</v>
      </c>
      <c r="G47" s="7">
        <v>2794.4</v>
      </c>
      <c r="H47" s="8" t="s">
        <v>160</v>
      </c>
    </row>
    <row r="48" spans="1:8" ht="67.5" customHeight="1" x14ac:dyDescent="0.25">
      <c r="A48" s="30">
        <v>5</v>
      </c>
      <c r="B48" s="8" t="s">
        <v>123</v>
      </c>
      <c r="C48" s="32" t="s">
        <v>214</v>
      </c>
      <c r="D48" s="31">
        <v>44927</v>
      </c>
      <c r="E48" s="31">
        <v>45291</v>
      </c>
      <c r="F48" s="7" t="s">
        <v>136</v>
      </c>
      <c r="G48" s="7">
        <v>3183.7</v>
      </c>
      <c r="H48" s="8" t="s">
        <v>161</v>
      </c>
    </row>
    <row r="49" spans="1:8" ht="92.25" customHeight="1" x14ac:dyDescent="0.25">
      <c r="A49" s="30">
        <v>6</v>
      </c>
      <c r="B49" s="8" t="s">
        <v>124</v>
      </c>
      <c r="C49" s="8" t="s">
        <v>200</v>
      </c>
      <c r="D49" s="31">
        <v>44927</v>
      </c>
      <c r="E49" s="31">
        <v>45291</v>
      </c>
      <c r="F49" s="7" t="s">
        <v>84</v>
      </c>
      <c r="G49" s="7">
        <v>1.7</v>
      </c>
      <c r="H49" s="8" t="s">
        <v>162</v>
      </c>
    </row>
    <row r="50" spans="1:8" ht="126" x14ac:dyDescent="0.25">
      <c r="A50" s="21">
        <v>7</v>
      </c>
      <c r="B50" s="8" t="s">
        <v>125</v>
      </c>
      <c r="C50" s="8" t="s">
        <v>214</v>
      </c>
      <c r="D50" s="31">
        <v>44927</v>
      </c>
      <c r="E50" s="31">
        <v>45291</v>
      </c>
      <c r="F50" s="8" t="s">
        <v>135</v>
      </c>
      <c r="G50" s="7">
        <v>6.5</v>
      </c>
      <c r="H50" s="8" t="s">
        <v>163</v>
      </c>
    </row>
    <row r="51" spans="1:8" ht="36.75" customHeight="1" x14ac:dyDescent="0.25">
      <c r="A51" s="64">
        <v>8</v>
      </c>
      <c r="B51" s="83" t="s">
        <v>122</v>
      </c>
      <c r="C51" s="42" t="s">
        <v>214</v>
      </c>
      <c r="D51" s="84">
        <v>44927</v>
      </c>
      <c r="E51" s="84">
        <v>45291</v>
      </c>
      <c r="F51" s="7" t="s">
        <v>65</v>
      </c>
      <c r="G51" s="7">
        <f>G52+G53</f>
        <v>77.399999999999991</v>
      </c>
      <c r="H51" s="83" t="s">
        <v>164</v>
      </c>
    </row>
    <row r="52" spans="1:8" ht="23.25" customHeight="1" x14ac:dyDescent="0.25">
      <c r="A52" s="64"/>
      <c r="B52" s="83"/>
      <c r="C52" s="87"/>
      <c r="D52" s="84"/>
      <c r="E52" s="84"/>
      <c r="F52" s="7" t="s">
        <v>84</v>
      </c>
      <c r="G52" s="7">
        <v>76.599999999999994</v>
      </c>
      <c r="H52" s="83"/>
    </row>
    <row r="53" spans="1:8" ht="24.75" customHeight="1" x14ac:dyDescent="0.25">
      <c r="A53" s="64"/>
      <c r="B53" s="83"/>
      <c r="C53" s="43"/>
      <c r="D53" s="84"/>
      <c r="E53" s="84"/>
      <c r="F53" s="7" t="s">
        <v>136</v>
      </c>
      <c r="G53" s="7">
        <v>0.8</v>
      </c>
      <c r="H53" s="83"/>
    </row>
    <row r="54" spans="1:8" ht="16.5" x14ac:dyDescent="0.25">
      <c r="A54" s="20"/>
      <c r="B54" s="20"/>
      <c r="C54" s="20"/>
      <c r="D54" s="20"/>
      <c r="E54" s="20"/>
      <c r="F54" s="20"/>
      <c r="G54" s="20"/>
      <c r="H54" s="20"/>
    </row>
    <row r="55" spans="1:8" ht="16.5" x14ac:dyDescent="0.25">
      <c r="A55" s="20"/>
      <c r="B55" s="20"/>
      <c r="C55" s="20"/>
      <c r="D55" s="20"/>
      <c r="E55" s="20"/>
      <c r="F55" s="20"/>
      <c r="G55" s="20"/>
      <c r="H55" s="20"/>
    </row>
    <row r="56" spans="1:8" ht="16.5" x14ac:dyDescent="0.25">
      <c r="A56" s="20"/>
      <c r="B56" s="20"/>
      <c r="C56" s="20"/>
      <c r="D56" s="20"/>
      <c r="E56" s="20"/>
      <c r="F56" s="20"/>
      <c r="G56" s="20"/>
      <c r="H56" s="20"/>
    </row>
    <row r="57" spans="1:8" ht="16.5" x14ac:dyDescent="0.25">
      <c r="A57" s="20"/>
      <c r="B57" s="20"/>
      <c r="C57" s="20"/>
      <c r="D57" s="20"/>
      <c r="E57" s="20"/>
      <c r="F57" s="20"/>
      <c r="G57" s="20"/>
      <c r="H57" s="20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1"/>
      <c r="C59" s="1"/>
      <c r="D59" s="1"/>
      <c r="E59" s="1"/>
      <c r="F59" s="1"/>
      <c r="G59" s="1"/>
      <c r="H59" s="1"/>
    </row>
    <row r="60" spans="1:8" x14ac:dyDescent="0.25">
      <c r="A60" s="1"/>
      <c r="B60" s="1"/>
      <c r="C60" s="1"/>
      <c r="D60" s="1"/>
      <c r="E60" s="1"/>
      <c r="F60" s="1"/>
      <c r="G60" s="1"/>
      <c r="H60" s="1"/>
    </row>
    <row r="61" spans="1:8" x14ac:dyDescent="0.25">
      <c r="A61" s="1"/>
      <c r="B61" s="1"/>
      <c r="C61" s="1"/>
      <c r="D61" s="1"/>
      <c r="E61" s="1"/>
      <c r="F61" s="1"/>
      <c r="G61" s="1"/>
      <c r="H61" s="1"/>
    </row>
    <row r="62" spans="1:8" x14ac:dyDescent="0.25">
      <c r="A62" s="1"/>
      <c r="B62" s="1"/>
      <c r="C62" s="1"/>
      <c r="D62" s="1"/>
      <c r="E62" s="1"/>
      <c r="F62" s="1"/>
      <c r="G62" s="1"/>
      <c r="H62" s="1"/>
    </row>
    <row r="63" spans="1:8" x14ac:dyDescent="0.25">
      <c r="A63" s="1"/>
      <c r="B63" s="1"/>
      <c r="C63" s="1"/>
      <c r="D63" s="1"/>
      <c r="E63" s="1"/>
      <c r="F63" s="1"/>
      <c r="G63" s="1"/>
      <c r="H63" s="1"/>
    </row>
    <row r="64" spans="1:8" x14ac:dyDescent="0.25">
      <c r="A64" s="1"/>
      <c r="B64" s="1"/>
      <c r="C64" s="1"/>
      <c r="D64" s="1"/>
      <c r="E64" s="1"/>
      <c r="F64" s="1"/>
      <c r="G64" s="1"/>
      <c r="H64" s="1"/>
    </row>
    <row r="65" spans="1:8" x14ac:dyDescent="0.25">
      <c r="A65" s="1"/>
      <c r="B65" s="1"/>
      <c r="C65" s="1"/>
      <c r="D65" s="1"/>
      <c r="E65" s="1"/>
      <c r="F65" s="1"/>
      <c r="G65" s="1"/>
      <c r="H65" s="1"/>
    </row>
    <row r="66" spans="1:8" x14ac:dyDescent="0.25">
      <c r="A66" s="1"/>
      <c r="B66" s="1"/>
      <c r="C66" s="1"/>
      <c r="D66" s="1"/>
      <c r="E66" s="1"/>
      <c r="F66" s="1"/>
      <c r="G66" s="1"/>
      <c r="H66" s="1"/>
    </row>
    <row r="67" spans="1:8" x14ac:dyDescent="0.25">
      <c r="A67" s="1"/>
      <c r="B67" s="1"/>
      <c r="C67" s="1"/>
      <c r="D67" s="1"/>
      <c r="E67" s="1"/>
      <c r="F67" s="1"/>
      <c r="G67" s="1"/>
      <c r="H67" s="1"/>
    </row>
    <row r="68" spans="1:8" x14ac:dyDescent="0.25">
      <c r="A68" s="1"/>
      <c r="B68" s="1"/>
      <c r="C68" s="1"/>
      <c r="D68" s="1"/>
      <c r="E68" s="1"/>
      <c r="F68" s="1"/>
      <c r="G68" s="1"/>
      <c r="H68" s="1"/>
    </row>
    <row r="69" spans="1:8" x14ac:dyDescent="0.25">
      <c r="A69" s="1"/>
      <c r="B69" s="1"/>
      <c r="C69" s="1"/>
      <c r="D69" s="1"/>
      <c r="E69" s="1"/>
      <c r="F69" s="1"/>
      <c r="G69" s="1"/>
      <c r="H69" s="1"/>
    </row>
    <row r="70" spans="1:8" x14ac:dyDescent="0.25">
      <c r="A70" s="1"/>
      <c r="B70" s="1"/>
      <c r="C70" s="1"/>
      <c r="D70" s="1"/>
      <c r="E70" s="1"/>
      <c r="F70" s="1"/>
      <c r="G70" s="1"/>
      <c r="H70" s="1"/>
    </row>
    <row r="71" spans="1:8" x14ac:dyDescent="0.25">
      <c r="A71" s="1"/>
      <c r="B71" s="1"/>
      <c r="C71" s="1"/>
      <c r="D71" s="1"/>
      <c r="E71" s="1"/>
      <c r="F71" s="1"/>
      <c r="G71" s="1"/>
      <c r="H71" s="1"/>
    </row>
    <row r="72" spans="1:8" x14ac:dyDescent="0.25">
      <c r="A72" s="1"/>
      <c r="B72" s="1"/>
      <c r="C72" s="1"/>
      <c r="D72" s="1"/>
      <c r="E72" s="1"/>
      <c r="F72" s="1"/>
      <c r="G72" s="1"/>
      <c r="H72" s="1"/>
    </row>
    <row r="73" spans="1:8" x14ac:dyDescent="0.25">
      <c r="A73" s="1"/>
      <c r="B73" s="1"/>
      <c r="C73" s="1"/>
      <c r="D73" s="1"/>
      <c r="E73" s="1"/>
      <c r="F73" s="1"/>
      <c r="G73" s="1"/>
      <c r="H73" s="1"/>
    </row>
    <row r="74" spans="1:8" x14ac:dyDescent="0.25">
      <c r="A74" s="1"/>
      <c r="B74" s="1"/>
      <c r="C74" s="1"/>
      <c r="D74" s="1"/>
      <c r="E74" s="1"/>
      <c r="F74" s="1"/>
      <c r="G74" s="1"/>
      <c r="H74" s="1"/>
    </row>
    <row r="75" spans="1:8" x14ac:dyDescent="0.25">
      <c r="A75" s="1"/>
      <c r="B75" s="1"/>
      <c r="C75" s="1"/>
      <c r="D75" s="1"/>
      <c r="E75" s="1"/>
      <c r="F75" s="1"/>
      <c r="G75" s="1"/>
      <c r="H75" s="1"/>
    </row>
    <row r="76" spans="1:8" x14ac:dyDescent="0.25">
      <c r="A76" s="1"/>
      <c r="B76" s="1"/>
      <c r="C76" s="1"/>
      <c r="D76" s="1"/>
      <c r="E76" s="1"/>
      <c r="F76" s="1"/>
      <c r="G76" s="1"/>
      <c r="H76" s="1"/>
    </row>
    <row r="77" spans="1:8" x14ac:dyDescent="0.25">
      <c r="A77" s="1"/>
      <c r="B77" s="1"/>
      <c r="C77" s="1"/>
      <c r="D77" s="1"/>
      <c r="E77" s="1"/>
      <c r="F77" s="1"/>
      <c r="G77" s="1"/>
      <c r="H77" s="1"/>
    </row>
    <row r="78" spans="1:8" x14ac:dyDescent="0.25">
      <c r="A78" s="1"/>
      <c r="B78" s="1"/>
      <c r="C78" s="1"/>
      <c r="D78" s="1"/>
      <c r="E78" s="1"/>
      <c r="F78" s="1"/>
      <c r="G78" s="1"/>
      <c r="H78" s="1"/>
    </row>
    <row r="79" spans="1:8" x14ac:dyDescent="0.25">
      <c r="A79" s="1"/>
      <c r="B79" s="1"/>
      <c r="C79" s="1"/>
      <c r="D79" s="1"/>
      <c r="E79" s="1"/>
      <c r="F79" s="1"/>
      <c r="G79" s="1"/>
      <c r="H79" s="1"/>
    </row>
    <row r="80" spans="1:8" x14ac:dyDescent="0.25">
      <c r="A80" s="1"/>
      <c r="B80" s="1"/>
      <c r="C80" s="1"/>
      <c r="D80" s="1"/>
      <c r="E80" s="1"/>
      <c r="F80" s="1"/>
      <c r="G80" s="1"/>
      <c r="H80" s="1"/>
    </row>
    <row r="81" spans="1:8" x14ac:dyDescent="0.25">
      <c r="A81" s="1"/>
      <c r="B81" s="1"/>
      <c r="C81" s="1"/>
      <c r="D81" s="1"/>
      <c r="E81" s="1"/>
      <c r="F81" s="1"/>
      <c r="G81" s="1"/>
      <c r="H81" s="1"/>
    </row>
    <row r="82" spans="1:8" x14ac:dyDescent="0.25">
      <c r="A82" s="1"/>
      <c r="B82" s="1"/>
      <c r="C82" s="1"/>
      <c r="D82" s="1"/>
      <c r="E82" s="1"/>
      <c r="F82" s="1"/>
      <c r="G82" s="1"/>
      <c r="H82" s="1"/>
    </row>
    <row r="83" spans="1:8" x14ac:dyDescent="0.25">
      <c r="A83" s="1"/>
      <c r="B83" s="1"/>
      <c r="C83" s="1"/>
      <c r="D83" s="1"/>
      <c r="E83" s="1"/>
      <c r="F83" s="1"/>
      <c r="G83" s="1"/>
      <c r="H83" s="1"/>
    </row>
    <row r="84" spans="1:8" x14ac:dyDescent="0.25">
      <c r="A84" s="1"/>
      <c r="B84" s="1"/>
      <c r="C84" s="1"/>
      <c r="D84" s="1"/>
      <c r="E84" s="1"/>
      <c r="F84" s="1"/>
      <c r="G84" s="1"/>
      <c r="H84" s="1"/>
    </row>
    <row r="85" spans="1:8" x14ac:dyDescent="0.25">
      <c r="A85" s="1"/>
      <c r="B85" s="1"/>
      <c r="C85" s="1"/>
      <c r="D85" s="1"/>
      <c r="E85" s="1"/>
      <c r="F85" s="1"/>
      <c r="G85" s="1"/>
      <c r="H85" s="1"/>
    </row>
    <row r="86" spans="1:8" x14ac:dyDescent="0.25">
      <c r="A86" s="1"/>
      <c r="B86" s="1"/>
      <c r="C86" s="1"/>
      <c r="D86" s="1"/>
      <c r="E86" s="1"/>
      <c r="F86" s="1"/>
      <c r="G86" s="1"/>
      <c r="H86" s="1"/>
    </row>
    <row r="87" spans="1:8" x14ac:dyDescent="0.25">
      <c r="A87" s="1"/>
      <c r="B87" s="1"/>
      <c r="C87" s="1"/>
      <c r="D87" s="1"/>
      <c r="E87" s="1"/>
      <c r="F87" s="1"/>
      <c r="G87" s="1"/>
      <c r="H87" s="1"/>
    </row>
    <row r="88" spans="1:8" x14ac:dyDescent="0.25">
      <c r="A88" s="1"/>
      <c r="B88" s="1"/>
      <c r="C88" s="1"/>
      <c r="D88" s="1"/>
      <c r="E88" s="1"/>
      <c r="F88" s="1"/>
      <c r="G88" s="1"/>
      <c r="H88" s="1"/>
    </row>
    <row r="89" spans="1:8" x14ac:dyDescent="0.25">
      <c r="A89" s="1"/>
      <c r="B89" s="1"/>
      <c r="C89" s="1"/>
      <c r="D89" s="1"/>
      <c r="E89" s="1"/>
      <c r="F89" s="1"/>
      <c r="G89" s="1"/>
      <c r="H89" s="1"/>
    </row>
    <row r="90" spans="1:8" x14ac:dyDescent="0.25">
      <c r="A90" s="1"/>
      <c r="B90" s="1"/>
      <c r="C90" s="1"/>
      <c r="D90" s="1"/>
      <c r="E90" s="1"/>
      <c r="F90" s="1"/>
      <c r="G90" s="1"/>
      <c r="H90" s="1"/>
    </row>
    <row r="91" spans="1:8" x14ac:dyDescent="0.25">
      <c r="A91" s="1"/>
      <c r="B91" s="1"/>
      <c r="C91" s="1"/>
      <c r="D91" s="1"/>
      <c r="E91" s="1"/>
      <c r="F91" s="1"/>
      <c r="G91" s="1"/>
      <c r="H91" s="1"/>
    </row>
    <row r="92" spans="1:8" x14ac:dyDescent="0.25">
      <c r="A92" s="1"/>
      <c r="B92" s="1"/>
      <c r="C92" s="1"/>
      <c r="D92" s="1"/>
      <c r="E92" s="1"/>
      <c r="F92" s="1"/>
      <c r="G92" s="1"/>
      <c r="H92" s="1"/>
    </row>
    <row r="93" spans="1:8" x14ac:dyDescent="0.25">
      <c r="A93" s="1"/>
      <c r="B93" s="1"/>
      <c r="C93" s="1"/>
      <c r="D93" s="1"/>
      <c r="E93" s="1"/>
      <c r="F93" s="1"/>
      <c r="G93" s="1"/>
      <c r="H93" s="1"/>
    </row>
    <row r="94" spans="1:8" x14ac:dyDescent="0.25">
      <c r="A94" s="1"/>
      <c r="B94" s="1"/>
      <c r="C94" s="1"/>
      <c r="D94" s="1"/>
      <c r="E94" s="1"/>
      <c r="F94" s="1"/>
      <c r="G94" s="1"/>
      <c r="H94" s="1"/>
    </row>
    <row r="95" spans="1:8" x14ac:dyDescent="0.25">
      <c r="A95" s="1"/>
      <c r="B95" s="1"/>
      <c r="C95" s="1"/>
      <c r="D95" s="1"/>
      <c r="E95" s="1"/>
      <c r="F95" s="1"/>
      <c r="G95" s="1"/>
      <c r="H95" s="1"/>
    </row>
    <row r="96" spans="1:8" x14ac:dyDescent="0.25">
      <c r="A96" s="1"/>
      <c r="B96" s="1"/>
      <c r="C96" s="1"/>
      <c r="D96" s="1"/>
      <c r="E96" s="1"/>
      <c r="F96" s="1"/>
      <c r="G96" s="1"/>
      <c r="H96" s="1"/>
    </row>
    <row r="97" spans="1:8" x14ac:dyDescent="0.25">
      <c r="A97" s="1"/>
      <c r="B97" s="1"/>
      <c r="C97" s="1"/>
      <c r="D97" s="1"/>
      <c r="E97" s="1"/>
      <c r="F97" s="1"/>
      <c r="G97" s="1"/>
      <c r="H97" s="1"/>
    </row>
    <row r="98" spans="1:8" x14ac:dyDescent="0.25">
      <c r="A98" s="1"/>
      <c r="B98" s="1"/>
      <c r="C98" s="1"/>
      <c r="D98" s="1"/>
      <c r="E98" s="1"/>
      <c r="F98" s="1"/>
      <c r="G98" s="1"/>
      <c r="H98" s="1"/>
    </row>
    <row r="99" spans="1:8" x14ac:dyDescent="0.25">
      <c r="A99" s="1"/>
      <c r="B99" s="1"/>
      <c r="C99" s="1"/>
      <c r="D99" s="1"/>
      <c r="E99" s="1"/>
      <c r="F99" s="1"/>
      <c r="G99" s="1"/>
      <c r="H99" s="1"/>
    </row>
    <row r="100" spans="1:8" x14ac:dyDescent="0.25">
      <c r="A100" s="1"/>
      <c r="B100" s="1"/>
      <c r="C100" s="1"/>
      <c r="D100" s="1"/>
      <c r="E100" s="1"/>
      <c r="F100" s="1"/>
      <c r="G100" s="1"/>
      <c r="H100" s="1"/>
    </row>
    <row r="101" spans="1:8" x14ac:dyDescent="0.25">
      <c r="A101" s="1"/>
      <c r="B101" s="1"/>
      <c r="C101" s="1"/>
      <c r="D101" s="1"/>
      <c r="E101" s="1"/>
      <c r="F101" s="1"/>
      <c r="G101" s="1"/>
      <c r="H101" s="1"/>
    </row>
    <row r="102" spans="1:8" x14ac:dyDescent="0.25">
      <c r="A102" s="1"/>
      <c r="B102" s="1"/>
      <c r="C102" s="1"/>
      <c r="D102" s="1"/>
      <c r="E102" s="1"/>
      <c r="F102" s="1"/>
      <c r="G102" s="1"/>
      <c r="H102" s="1"/>
    </row>
    <row r="103" spans="1:8" x14ac:dyDescent="0.25">
      <c r="A103" s="1"/>
      <c r="B103" s="1"/>
      <c r="C103" s="1"/>
      <c r="D103" s="1"/>
      <c r="E103" s="1"/>
      <c r="F103" s="1"/>
      <c r="G103" s="1"/>
      <c r="H103" s="1"/>
    </row>
    <row r="104" spans="1:8" x14ac:dyDescent="0.25">
      <c r="A104" s="1"/>
      <c r="B104" s="1"/>
      <c r="C104" s="1"/>
      <c r="D104" s="1"/>
      <c r="E104" s="1"/>
      <c r="F104" s="1"/>
      <c r="G104" s="1"/>
      <c r="H104" s="1"/>
    </row>
    <row r="105" spans="1:8" x14ac:dyDescent="0.25">
      <c r="A105" s="1"/>
      <c r="B105" s="1"/>
      <c r="C105" s="1"/>
      <c r="D105" s="1"/>
      <c r="E105" s="1"/>
      <c r="F105" s="1"/>
      <c r="G105" s="1"/>
      <c r="H105" s="1"/>
    </row>
    <row r="106" spans="1:8" x14ac:dyDescent="0.25">
      <c r="A106" s="1"/>
      <c r="B106" s="1"/>
      <c r="C106" s="1"/>
      <c r="D106" s="1"/>
      <c r="E106" s="1"/>
      <c r="F106" s="1"/>
      <c r="G106" s="1"/>
      <c r="H106" s="1"/>
    </row>
    <row r="107" spans="1:8" x14ac:dyDescent="0.25">
      <c r="A107" s="1"/>
      <c r="B107" s="1"/>
      <c r="C107" s="1"/>
      <c r="D107" s="1"/>
      <c r="E107" s="1"/>
      <c r="F107" s="1"/>
      <c r="G107" s="1"/>
      <c r="H107" s="1"/>
    </row>
    <row r="108" spans="1:8" x14ac:dyDescent="0.25">
      <c r="A108" s="1"/>
      <c r="B108" s="1"/>
      <c r="C108" s="1"/>
      <c r="D108" s="1"/>
      <c r="E108" s="1"/>
      <c r="F108" s="1"/>
      <c r="G108" s="1"/>
      <c r="H108" s="1"/>
    </row>
    <row r="109" spans="1:8" x14ac:dyDescent="0.25">
      <c r="A109" s="1"/>
      <c r="B109" s="1"/>
      <c r="C109" s="1"/>
      <c r="D109" s="1"/>
      <c r="E109" s="1"/>
      <c r="F109" s="1"/>
      <c r="G109" s="1"/>
      <c r="H109" s="1"/>
    </row>
    <row r="110" spans="1:8" x14ac:dyDescent="0.25">
      <c r="A110" s="1"/>
      <c r="B110" s="1"/>
      <c r="C110" s="1"/>
      <c r="D110" s="1"/>
      <c r="E110" s="1"/>
      <c r="F110" s="1"/>
      <c r="G110" s="1"/>
      <c r="H110" s="1"/>
    </row>
    <row r="111" spans="1:8" x14ac:dyDescent="0.25">
      <c r="A111" s="1"/>
      <c r="B111" s="1"/>
      <c r="C111" s="1"/>
      <c r="D111" s="1"/>
      <c r="E111" s="1"/>
      <c r="F111" s="1"/>
      <c r="G111" s="1"/>
      <c r="H111" s="1"/>
    </row>
    <row r="112" spans="1:8" x14ac:dyDescent="0.25">
      <c r="A112" s="1"/>
      <c r="B112" s="1"/>
      <c r="C112" s="1"/>
      <c r="D112" s="1"/>
      <c r="E112" s="1"/>
      <c r="F112" s="1"/>
      <c r="G112" s="1"/>
      <c r="H112" s="1"/>
    </row>
    <row r="113" spans="1:8" x14ac:dyDescent="0.25">
      <c r="A113" s="1"/>
      <c r="B113" s="1"/>
      <c r="C113" s="1"/>
      <c r="D113" s="1"/>
      <c r="E113" s="1"/>
      <c r="F113" s="1"/>
      <c r="G113" s="1"/>
      <c r="H113" s="1"/>
    </row>
    <row r="114" spans="1:8" x14ac:dyDescent="0.25">
      <c r="A114" s="1"/>
      <c r="B114" s="1"/>
      <c r="C114" s="1"/>
      <c r="D114" s="1"/>
      <c r="E114" s="1"/>
      <c r="F114" s="1"/>
      <c r="G114" s="1"/>
      <c r="H114" s="1"/>
    </row>
    <row r="115" spans="1:8" x14ac:dyDescent="0.25">
      <c r="A115" s="1"/>
      <c r="B115" s="1"/>
      <c r="C115" s="1"/>
      <c r="D115" s="1"/>
      <c r="E115" s="1"/>
      <c r="F115" s="1"/>
      <c r="G115" s="1"/>
      <c r="H115" s="1"/>
    </row>
    <row r="116" spans="1:8" x14ac:dyDescent="0.25">
      <c r="A116" s="1"/>
      <c r="B116" s="1"/>
      <c r="C116" s="1"/>
      <c r="D116" s="1"/>
      <c r="E116" s="1"/>
      <c r="F116" s="1"/>
      <c r="G116" s="1"/>
      <c r="H116" s="1"/>
    </row>
    <row r="117" spans="1:8" x14ac:dyDescent="0.25">
      <c r="A117" s="1"/>
      <c r="B117" s="1"/>
      <c r="C117" s="1"/>
      <c r="D117" s="1"/>
      <c r="E117" s="1"/>
      <c r="F117" s="1"/>
      <c r="G117" s="1"/>
      <c r="H117" s="1"/>
    </row>
    <row r="118" spans="1:8" x14ac:dyDescent="0.25">
      <c r="A118" s="1"/>
      <c r="B118" s="1"/>
      <c r="C118" s="1"/>
      <c r="D118" s="1"/>
      <c r="E118" s="1"/>
      <c r="F118" s="1"/>
      <c r="G118" s="1"/>
      <c r="H118" s="1"/>
    </row>
    <row r="119" spans="1:8" x14ac:dyDescent="0.25">
      <c r="A119" s="1"/>
      <c r="B119" s="1"/>
      <c r="C119" s="1"/>
      <c r="D119" s="1"/>
      <c r="E119" s="1"/>
      <c r="F119" s="1"/>
      <c r="G119" s="1"/>
      <c r="H119" s="1"/>
    </row>
    <row r="120" spans="1:8" x14ac:dyDescent="0.25">
      <c r="A120" s="1"/>
      <c r="B120" s="1"/>
      <c r="C120" s="1"/>
      <c r="D120" s="1"/>
      <c r="E120" s="1"/>
      <c r="F120" s="1"/>
      <c r="G120" s="1"/>
      <c r="H120" s="1"/>
    </row>
    <row r="121" spans="1:8" x14ac:dyDescent="0.25">
      <c r="A121" s="1"/>
      <c r="B121" s="1"/>
      <c r="C121" s="1"/>
      <c r="D121" s="1"/>
      <c r="E121" s="1"/>
      <c r="F121" s="1"/>
      <c r="G121" s="1"/>
      <c r="H121" s="1"/>
    </row>
    <row r="122" spans="1:8" x14ac:dyDescent="0.25">
      <c r="A122" s="1"/>
      <c r="B122" s="1"/>
      <c r="C122" s="1"/>
      <c r="D122" s="1"/>
      <c r="E122" s="1"/>
      <c r="F122" s="1"/>
      <c r="G122" s="1"/>
      <c r="H122" s="1"/>
    </row>
    <row r="123" spans="1:8" x14ac:dyDescent="0.25">
      <c r="A123" s="1"/>
      <c r="B123" s="1"/>
      <c r="C123" s="1"/>
      <c r="D123" s="1"/>
      <c r="E123" s="1"/>
      <c r="F123" s="1"/>
      <c r="G123" s="1"/>
      <c r="H123" s="1"/>
    </row>
    <row r="124" spans="1:8" x14ac:dyDescent="0.25">
      <c r="A124" s="1"/>
      <c r="B124" s="1"/>
      <c r="C124" s="1"/>
      <c r="D124" s="1"/>
      <c r="E124" s="1"/>
      <c r="F124" s="1"/>
      <c r="G124" s="1"/>
      <c r="H124" s="1"/>
    </row>
    <row r="125" spans="1:8" x14ac:dyDescent="0.25">
      <c r="A125" s="1"/>
      <c r="B125" s="1"/>
      <c r="C125" s="1"/>
      <c r="D125" s="1"/>
      <c r="E125" s="1"/>
      <c r="F125" s="1"/>
      <c r="G125" s="1"/>
      <c r="H125" s="1"/>
    </row>
    <row r="126" spans="1:8" x14ac:dyDescent="0.25">
      <c r="A126" s="1"/>
      <c r="B126" s="1"/>
      <c r="C126" s="1"/>
      <c r="D126" s="1"/>
      <c r="E126" s="1"/>
      <c r="F126" s="1"/>
      <c r="G126" s="1"/>
      <c r="H126" s="1"/>
    </row>
    <row r="127" spans="1:8" x14ac:dyDescent="0.25">
      <c r="A127" s="1"/>
      <c r="B127" s="1"/>
      <c r="C127" s="1"/>
      <c r="D127" s="1"/>
      <c r="E127" s="1"/>
      <c r="F127" s="1"/>
      <c r="G127" s="1"/>
      <c r="H127" s="1"/>
    </row>
    <row r="128" spans="1:8" x14ac:dyDescent="0.25">
      <c r="A128" s="1"/>
      <c r="B128" s="1"/>
      <c r="C128" s="1"/>
      <c r="D128" s="1"/>
      <c r="E128" s="1"/>
      <c r="F128" s="1"/>
      <c r="G128" s="1"/>
      <c r="H128" s="1"/>
    </row>
    <row r="129" spans="1:8" x14ac:dyDescent="0.25">
      <c r="A129" s="1"/>
      <c r="B129" s="1"/>
      <c r="C129" s="1"/>
      <c r="D129" s="1"/>
      <c r="E129" s="1"/>
      <c r="F129" s="1"/>
      <c r="G129" s="1"/>
      <c r="H129" s="1"/>
    </row>
    <row r="130" spans="1:8" x14ac:dyDescent="0.25">
      <c r="A130" s="1"/>
      <c r="B130" s="1"/>
      <c r="C130" s="1"/>
      <c r="D130" s="1"/>
      <c r="E130" s="1"/>
      <c r="F130" s="1"/>
      <c r="G130" s="1"/>
      <c r="H130" s="1"/>
    </row>
    <row r="131" spans="1:8" x14ac:dyDescent="0.25">
      <c r="A131" s="1"/>
      <c r="B131" s="1"/>
      <c r="C131" s="1"/>
      <c r="D131" s="1"/>
      <c r="E131" s="1"/>
      <c r="F131" s="1"/>
      <c r="G131" s="1"/>
      <c r="H131" s="1"/>
    </row>
    <row r="132" spans="1:8" x14ac:dyDescent="0.25">
      <c r="A132" s="1"/>
      <c r="B132" s="1"/>
      <c r="C132" s="1"/>
      <c r="D132" s="1"/>
      <c r="E132" s="1"/>
      <c r="F132" s="1"/>
      <c r="G132" s="1"/>
      <c r="H132" s="1"/>
    </row>
    <row r="133" spans="1:8" x14ac:dyDescent="0.25">
      <c r="A133" s="1"/>
      <c r="B133" s="1"/>
      <c r="C133" s="1"/>
      <c r="D133" s="1"/>
      <c r="E133" s="1"/>
      <c r="F133" s="1"/>
      <c r="G133" s="1"/>
      <c r="H133" s="1"/>
    </row>
    <row r="134" spans="1:8" x14ac:dyDescent="0.25">
      <c r="A134" s="1"/>
      <c r="B134" s="1"/>
      <c r="C134" s="1"/>
      <c r="D134" s="1"/>
      <c r="E134" s="1"/>
      <c r="F134" s="1"/>
      <c r="G134" s="1"/>
      <c r="H134" s="1"/>
    </row>
    <row r="135" spans="1:8" x14ac:dyDescent="0.25">
      <c r="A135" s="1"/>
      <c r="B135" s="1"/>
      <c r="C135" s="1"/>
      <c r="D135" s="1"/>
      <c r="E135" s="1"/>
      <c r="F135" s="1"/>
      <c r="G135" s="1"/>
      <c r="H135" s="1"/>
    </row>
    <row r="136" spans="1:8" x14ac:dyDescent="0.25">
      <c r="A136" s="1"/>
      <c r="B136" s="1"/>
      <c r="C136" s="1"/>
      <c r="D136" s="1"/>
      <c r="E136" s="1"/>
      <c r="F136" s="1"/>
      <c r="G136" s="1"/>
      <c r="H136" s="1"/>
    </row>
    <row r="137" spans="1:8" x14ac:dyDescent="0.25">
      <c r="A137" s="1"/>
      <c r="B137" s="1"/>
      <c r="C137" s="1"/>
      <c r="D137" s="1"/>
      <c r="E137" s="1"/>
      <c r="F137" s="1"/>
      <c r="G137" s="1"/>
      <c r="H137" s="1"/>
    </row>
    <row r="138" spans="1:8" x14ac:dyDescent="0.25">
      <c r="A138" s="1"/>
      <c r="B138" s="1"/>
      <c r="C138" s="1"/>
      <c r="D138" s="1"/>
      <c r="E138" s="1"/>
      <c r="F138" s="1"/>
      <c r="G138" s="1"/>
      <c r="H138" s="1"/>
    </row>
    <row r="139" spans="1:8" x14ac:dyDescent="0.25">
      <c r="A139" s="1"/>
      <c r="B139" s="1"/>
      <c r="C139" s="1"/>
      <c r="D139" s="1"/>
      <c r="E139" s="1"/>
      <c r="F139" s="1"/>
      <c r="G139" s="1"/>
      <c r="H139" s="1"/>
    </row>
    <row r="140" spans="1:8" x14ac:dyDescent="0.25">
      <c r="A140" s="1"/>
      <c r="B140" s="1"/>
      <c r="C140" s="1"/>
      <c r="D140" s="1"/>
      <c r="E140" s="1"/>
      <c r="F140" s="1"/>
      <c r="G140" s="1"/>
      <c r="H140" s="1"/>
    </row>
    <row r="141" spans="1:8" x14ac:dyDescent="0.25">
      <c r="A141" s="1"/>
      <c r="B141" s="1"/>
      <c r="C141" s="1"/>
      <c r="D141" s="1"/>
      <c r="E141" s="1"/>
      <c r="F141" s="1"/>
      <c r="G141" s="1"/>
      <c r="H141" s="1"/>
    </row>
    <row r="142" spans="1:8" x14ac:dyDescent="0.25">
      <c r="A142" s="1"/>
      <c r="B142" s="1"/>
      <c r="C142" s="1"/>
      <c r="D142" s="1"/>
      <c r="E142" s="1"/>
      <c r="F142" s="1"/>
      <c r="G142" s="1"/>
      <c r="H142" s="1"/>
    </row>
    <row r="143" spans="1:8" x14ac:dyDescent="0.25">
      <c r="A143" s="1"/>
      <c r="B143" s="1"/>
      <c r="C143" s="1"/>
      <c r="D143" s="1"/>
      <c r="E143" s="1"/>
      <c r="F143" s="1"/>
      <c r="G143" s="1"/>
      <c r="H143" s="1"/>
    </row>
    <row r="144" spans="1:8" x14ac:dyDescent="0.25">
      <c r="A144" s="1"/>
      <c r="B144" s="1"/>
      <c r="C144" s="1"/>
      <c r="D144" s="1"/>
      <c r="E144" s="1"/>
      <c r="F144" s="1"/>
      <c r="G144" s="1"/>
      <c r="H144" s="1"/>
    </row>
    <row r="145" spans="1:8" x14ac:dyDescent="0.25">
      <c r="A145" s="1"/>
      <c r="B145" s="1"/>
      <c r="C145" s="1"/>
      <c r="D145" s="1"/>
      <c r="E145" s="1"/>
      <c r="F145" s="1"/>
      <c r="G145" s="1"/>
      <c r="H145" s="1"/>
    </row>
    <row r="146" spans="1:8" x14ac:dyDescent="0.25">
      <c r="A146" s="1"/>
      <c r="B146" s="1"/>
      <c r="C146" s="1"/>
      <c r="D146" s="1"/>
      <c r="E146" s="1"/>
      <c r="F146" s="1"/>
      <c r="G146" s="1"/>
      <c r="H146" s="1"/>
    </row>
    <row r="147" spans="1:8" x14ac:dyDescent="0.25">
      <c r="A147" s="1"/>
      <c r="B147" s="1"/>
      <c r="C147" s="1"/>
      <c r="D147" s="1"/>
      <c r="E147" s="1"/>
      <c r="F147" s="1"/>
      <c r="G147" s="1"/>
      <c r="H147" s="1"/>
    </row>
    <row r="148" spans="1:8" x14ac:dyDescent="0.25">
      <c r="A148" s="1"/>
      <c r="B148" s="1"/>
      <c r="C148" s="1"/>
      <c r="D148" s="1"/>
      <c r="E148" s="1"/>
      <c r="F148" s="1"/>
      <c r="G148" s="1"/>
      <c r="H148" s="1"/>
    </row>
    <row r="149" spans="1:8" x14ac:dyDescent="0.25">
      <c r="A149" s="1"/>
      <c r="B149" s="1"/>
      <c r="C149" s="1"/>
      <c r="D149" s="1"/>
      <c r="E149" s="1"/>
      <c r="F149" s="1"/>
      <c r="G149" s="1"/>
      <c r="H149" s="1"/>
    </row>
    <row r="150" spans="1:8" x14ac:dyDescent="0.25">
      <c r="A150" s="1"/>
      <c r="B150" s="1"/>
      <c r="C150" s="1"/>
      <c r="D150" s="1"/>
      <c r="E150" s="1"/>
      <c r="F150" s="1"/>
      <c r="G150" s="1"/>
      <c r="H150" s="1"/>
    </row>
    <row r="151" spans="1:8" x14ac:dyDescent="0.25">
      <c r="A151" s="1"/>
      <c r="B151" s="1"/>
      <c r="C151" s="1"/>
      <c r="D151" s="1"/>
      <c r="E151" s="1"/>
      <c r="F151" s="1"/>
      <c r="G151" s="1"/>
      <c r="H151" s="1"/>
    </row>
    <row r="152" spans="1:8" x14ac:dyDescent="0.25">
      <c r="A152" s="1"/>
      <c r="B152" s="1"/>
      <c r="C152" s="1"/>
      <c r="D152" s="1"/>
      <c r="E152" s="1"/>
      <c r="F152" s="1"/>
      <c r="G152" s="1"/>
      <c r="H152" s="1"/>
    </row>
    <row r="153" spans="1:8" x14ac:dyDescent="0.25">
      <c r="A153" s="1"/>
      <c r="B153" s="1"/>
      <c r="C153" s="1"/>
      <c r="D153" s="1"/>
      <c r="E153" s="1"/>
      <c r="F153" s="1"/>
      <c r="G153" s="1"/>
      <c r="H153" s="1"/>
    </row>
    <row r="154" spans="1:8" x14ac:dyDescent="0.25">
      <c r="A154" s="1"/>
      <c r="B154" s="1"/>
      <c r="C154" s="1"/>
      <c r="D154" s="1"/>
      <c r="E154" s="1"/>
      <c r="F154" s="1"/>
      <c r="G154" s="1"/>
      <c r="H154" s="1"/>
    </row>
    <row r="155" spans="1:8" x14ac:dyDescent="0.25">
      <c r="A155" s="1"/>
      <c r="B155" s="1"/>
      <c r="C155" s="1"/>
      <c r="D155" s="1"/>
      <c r="E155" s="1"/>
      <c r="F155" s="1"/>
      <c r="G155" s="1"/>
      <c r="H155" s="1"/>
    </row>
  </sheetData>
  <mergeCells count="62">
    <mergeCell ref="A10:H10"/>
    <mergeCell ref="A11:H11"/>
    <mergeCell ref="A12:H12"/>
    <mergeCell ref="C36:C38"/>
    <mergeCell ref="B44:B45"/>
    <mergeCell ref="A44:A45"/>
    <mergeCell ref="D16:D19"/>
    <mergeCell ref="E16:E19"/>
    <mergeCell ref="H44:H45"/>
    <mergeCell ref="D44:D45"/>
    <mergeCell ref="E44:E45"/>
    <mergeCell ref="C44:C45"/>
    <mergeCell ref="E30:E32"/>
    <mergeCell ref="D30:D32"/>
    <mergeCell ref="C30:C32"/>
    <mergeCell ref="B30:B32"/>
    <mergeCell ref="A39:A40"/>
    <mergeCell ref="B39:B40"/>
    <mergeCell ref="H51:H53"/>
    <mergeCell ref="B51:B53"/>
    <mergeCell ref="A51:A53"/>
    <mergeCell ref="C51:C53"/>
    <mergeCell ref="D51:D53"/>
    <mergeCell ref="E51:E53"/>
    <mergeCell ref="A20:A22"/>
    <mergeCell ref="H33:H35"/>
    <mergeCell ref="H30:H32"/>
    <mergeCell ref="B36:B38"/>
    <mergeCell ref="B33:B35"/>
    <mergeCell ref="A33:A35"/>
    <mergeCell ref="A36:A38"/>
    <mergeCell ref="D36:D38"/>
    <mergeCell ref="A30:A32"/>
    <mergeCell ref="A25:A26"/>
    <mergeCell ref="B25:B26"/>
    <mergeCell ref="D25:D26"/>
    <mergeCell ref="E25:E26"/>
    <mergeCell ref="H39:H40"/>
    <mergeCell ref="H36:H38"/>
    <mergeCell ref="C33:C35"/>
    <mergeCell ref="D33:D35"/>
    <mergeCell ref="E33:E35"/>
    <mergeCell ref="E36:E38"/>
    <mergeCell ref="D39:D40"/>
    <mergeCell ref="E39:E40"/>
    <mergeCell ref="C39:C40"/>
    <mergeCell ref="A14:A15"/>
    <mergeCell ref="C25:C26"/>
    <mergeCell ref="H14:H15"/>
    <mergeCell ref="B16:B19"/>
    <mergeCell ref="C16:C19"/>
    <mergeCell ref="H16:H19"/>
    <mergeCell ref="H20:H22"/>
    <mergeCell ref="B20:B22"/>
    <mergeCell ref="C20:C22"/>
    <mergeCell ref="D20:D22"/>
    <mergeCell ref="E20:E22"/>
    <mergeCell ref="D14:E14"/>
    <mergeCell ref="F14:F15"/>
    <mergeCell ref="G14:G15"/>
    <mergeCell ref="C14:C15"/>
    <mergeCell ref="B14:B15"/>
  </mergeCells>
  <pageMargins left="0.51181102362204722" right="0.51181102362204722" top="0.74803149606299213" bottom="0.74803149606299213" header="0.31496062992125984" footer="0.31496062992125984"/>
  <pageSetup paperSize="9" scale="8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workbookViewId="0">
      <selection activeCell="H5" sqref="H5"/>
    </sheetView>
  </sheetViews>
  <sheetFormatPr defaultRowHeight="15" x14ac:dyDescent="0.25"/>
  <cols>
    <col min="1" max="1" width="6.85546875" customWidth="1"/>
    <col min="2" max="2" width="36.140625" customWidth="1"/>
    <col min="3" max="3" width="15" customWidth="1"/>
    <col min="4" max="6" width="12.7109375" customWidth="1"/>
    <col min="7" max="7" width="12.5703125" customWidth="1"/>
    <col min="8" max="10" width="12.7109375" customWidth="1"/>
  </cols>
  <sheetData>
    <row r="1" spans="1:11" ht="18.75" x14ac:dyDescent="0.3">
      <c r="A1" s="4" t="s">
        <v>49</v>
      </c>
      <c r="B1" s="4" t="s">
        <v>169</v>
      </c>
      <c r="C1" s="4"/>
      <c r="D1" s="4"/>
      <c r="E1" s="4"/>
      <c r="F1" s="4"/>
      <c r="G1" s="4"/>
      <c r="H1" s="4" t="s">
        <v>170</v>
      </c>
      <c r="I1" s="4"/>
      <c r="J1" s="4"/>
    </row>
    <row r="2" spans="1:11" ht="18.75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8.75" x14ac:dyDescent="0.3">
      <c r="A3" s="4"/>
      <c r="B3" s="4" t="s">
        <v>78</v>
      </c>
      <c r="C3" s="4"/>
      <c r="D3" s="4"/>
      <c r="E3" s="4"/>
      <c r="F3" s="4"/>
      <c r="G3" s="4"/>
      <c r="H3" s="4" t="s">
        <v>171</v>
      </c>
      <c r="I3" s="4"/>
      <c r="J3" s="4"/>
    </row>
    <row r="4" spans="1:11" ht="51.75" customHeight="1" x14ac:dyDescent="0.3">
      <c r="A4" s="4"/>
      <c r="B4" s="4" t="s">
        <v>172</v>
      </c>
      <c r="C4" s="4"/>
      <c r="D4" s="4"/>
      <c r="E4" s="4"/>
      <c r="F4" s="4"/>
      <c r="G4" s="4"/>
      <c r="H4" s="41" t="s">
        <v>218</v>
      </c>
      <c r="I4" s="41"/>
      <c r="J4" s="41"/>
      <c r="K4" s="41"/>
    </row>
    <row r="5" spans="1:11" ht="18.75" x14ac:dyDescent="0.3">
      <c r="A5" s="4"/>
      <c r="B5" s="4"/>
      <c r="C5" s="4"/>
      <c r="D5" s="4"/>
      <c r="E5" s="4"/>
      <c r="F5" s="4"/>
      <c r="G5" s="4"/>
      <c r="H5" s="4"/>
      <c r="I5" s="4"/>
      <c r="J5" s="4"/>
    </row>
    <row r="6" spans="1:11" ht="18.75" x14ac:dyDescent="0.3">
      <c r="A6" s="4" t="s">
        <v>78</v>
      </c>
      <c r="B6" s="4"/>
      <c r="C6" s="4"/>
      <c r="D6" s="4"/>
      <c r="E6" s="4"/>
      <c r="F6" s="4"/>
      <c r="G6" s="4"/>
      <c r="H6" s="4" t="s">
        <v>75</v>
      </c>
      <c r="I6" s="4"/>
      <c r="J6" s="4"/>
    </row>
    <row r="7" spans="1:11" ht="18.75" x14ac:dyDescent="0.3">
      <c r="A7" s="4"/>
      <c r="B7" s="4"/>
      <c r="C7" s="4"/>
      <c r="D7" s="4"/>
      <c r="E7" s="4"/>
      <c r="F7" s="4"/>
      <c r="G7" s="4"/>
      <c r="H7" s="4"/>
      <c r="I7" s="4"/>
      <c r="J7" s="4"/>
    </row>
    <row r="8" spans="1:11" ht="36.75" customHeight="1" x14ac:dyDescent="0.3">
      <c r="A8" s="49" t="s">
        <v>50</v>
      </c>
      <c r="B8" s="49"/>
      <c r="C8" s="49"/>
      <c r="D8" s="49"/>
      <c r="E8" s="49"/>
      <c r="F8" s="49"/>
      <c r="G8" s="49"/>
      <c r="H8" s="49"/>
      <c r="I8" s="49"/>
      <c r="J8" s="49"/>
    </row>
    <row r="9" spans="1:11" ht="18.75" x14ac:dyDescent="0.3">
      <c r="A9" s="4" t="s">
        <v>51</v>
      </c>
      <c r="B9" s="4"/>
      <c r="C9" s="4"/>
      <c r="D9" s="4"/>
      <c r="E9" s="4"/>
      <c r="F9" s="4"/>
      <c r="G9" s="4"/>
      <c r="H9" s="4"/>
      <c r="I9" s="4"/>
      <c r="J9" s="4"/>
    </row>
    <row r="10" spans="1:11" ht="18.75" x14ac:dyDescent="0.3">
      <c r="A10" s="52" t="s">
        <v>206</v>
      </c>
      <c r="B10" s="50" t="s">
        <v>4</v>
      </c>
      <c r="C10" s="15" t="s">
        <v>5</v>
      </c>
      <c r="D10" s="50" t="s">
        <v>7</v>
      </c>
      <c r="E10" s="50" t="s">
        <v>8</v>
      </c>
      <c r="F10" s="50" t="s">
        <v>9</v>
      </c>
      <c r="G10" s="50" t="s">
        <v>10</v>
      </c>
      <c r="H10" s="50" t="s">
        <v>11</v>
      </c>
      <c r="I10" s="50" t="s">
        <v>12</v>
      </c>
      <c r="J10" s="50" t="s">
        <v>165</v>
      </c>
    </row>
    <row r="11" spans="1:11" ht="18.75" x14ac:dyDescent="0.3">
      <c r="A11" s="53"/>
      <c r="B11" s="51"/>
      <c r="C11" s="16" t="s">
        <v>6</v>
      </c>
      <c r="D11" s="51"/>
      <c r="E11" s="51"/>
      <c r="F11" s="51"/>
      <c r="G11" s="51"/>
      <c r="H11" s="51"/>
      <c r="I11" s="51"/>
      <c r="J11" s="51"/>
    </row>
    <row r="12" spans="1:11" ht="48" customHeight="1" x14ac:dyDescent="0.25">
      <c r="A12" s="7">
        <v>1</v>
      </c>
      <c r="B12" s="8" t="s">
        <v>13</v>
      </c>
      <c r="C12" s="7" t="s">
        <v>52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</row>
    <row r="13" spans="1:11" ht="36" customHeight="1" x14ac:dyDescent="0.25">
      <c r="A13" s="7">
        <v>2</v>
      </c>
      <c r="B13" s="8" t="s">
        <v>15</v>
      </c>
      <c r="C13" s="7" t="s">
        <v>14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</row>
    <row r="14" spans="1:11" ht="51" customHeight="1" x14ac:dyDescent="0.25">
      <c r="A14" s="7">
        <v>3</v>
      </c>
      <c r="B14" s="8" t="s">
        <v>16</v>
      </c>
      <c r="C14" s="7" t="s">
        <v>17</v>
      </c>
      <c r="D14" s="7">
        <v>10</v>
      </c>
      <c r="E14" s="7">
        <v>10</v>
      </c>
      <c r="F14" s="7">
        <v>10</v>
      </c>
      <c r="G14" s="7">
        <v>10</v>
      </c>
      <c r="H14" s="7">
        <v>10</v>
      </c>
      <c r="I14" s="7">
        <v>10</v>
      </c>
      <c r="J14" s="7">
        <v>10</v>
      </c>
    </row>
    <row r="15" spans="1:11" ht="80.25" customHeight="1" x14ac:dyDescent="0.25">
      <c r="A15" s="7">
        <v>4</v>
      </c>
      <c r="B15" s="8" t="s">
        <v>18</v>
      </c>
      <c r="C15" s="8" t="s">
        <v>19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</row>
    <row r="16" spans="1:11" ht="36.75" customHeight="1" x14ac:dyDescent="0.25">
      <c r="A16" s="7">
        <v>5</v>
      </c>
      <c r="B16" s="8" t="s">
        <v>20</v>
      </c>
      <c r="C16" s="7" t="s">
        <v>21</v>
      </c>
      <c r="D16" s="7">
        <v>60</v>
      </c>
      <c r="E16" s="7">
        <v>58</v>
      </c>
      <c r="F16" s="7">
        <v>40</v>
      </c>
      <c r="G16" s="7">
        <v>48</v>
      </c>
      <c r="H16" s="7">
        <v>49</v>
      </c>
      <c r="I16" s="7">
        <v>50</v>
      </c>
      <c r="J16" s="7">
        <v>50</v>
      </c>
    </row>
    <row r="17" spans="1:10" ht="67.5" customHeight="1" x14ac:dyDescent="0.25">
      <c r="A17" s="7">
        <v>6</v>
      </c>
      <c r="B17" s="8" t="s">
        <v>22</v>
      </c>
      <c r="C17" s="7" t="s">
        <v>23</v>
      </c>
      <c r="D17" s="7">
        <v>49</v>
      </c>
      <c r="E17" s="7">
        <v>43</v>
      </c>
      <c r="F17" s="7">
        <v>57</v>
      </c>
      <c r="G17" s="7">
        <v>46</v>
      </c>
      <c r="H17" s="7">
        <v>45</v>
      </c>
      <c r="I17" s="7">
        <v>44</v>
      </c>
      <c r="J17" s="7">
        <v>44</v>
      </c>
    </row>
    <row r="18" spans="1:10" ht="18.75" x14ac:dyDescent="0.3">
      <c r="A18" s="4" t="s">
        <v>53</v>
      </c>
      <c r="B18" s="4"/>
      <c r="C18" s="4"/>
      <c r="D18" s="4"/>
      <c r="E18" s="4"/>
      <c r="F18" s="4"/>
      <c r="G18" s="4"/>
      <c r="H18" s="4"/>
      <c r="I18" s="4"/>
      <c r="J18" s="4"/>
    </row>
    <row r="19" spans="1:10" ht="18.75" x14ac:dyDescent="0.3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ht="18.75" x14ac:dyDescent="0.3">
      <c r="A20" s="4"/>
      <c r="B20" s="4"/>
      <c r="C20" s="4"/>
      <c r="D20" s="4"/>
      <c r="E20" s="4"/>
      <c r="F20" s="4"/>
      <c r="G20" s="4"/>
      <c r="H20" s="4"/>
      <c r="I20" s="4"/>
      <c r="J20" s="4"/>
    </row>
  </sheetData>
  <mergeCells count="11">
    <mergeCell ref="A8:J8"/>
    <mergeCell ref="H4:K4"/>
    <mergeCell ref="B10:B11"/>
    <mergeCell ref="A10:A11"/>
    <mergeCell ref="D10:D11"/>
    <mergeCell ref="E10:E11"/>
    <mergeCell ref="F10:F11"/>
    <mergeCell ref="G10:G11"/>
    <mergeCell ref="H10:H11"/>
    <mergeCell ref="I10:I11"/>
    <mergeCell ref="J10:J11"/>
  </mergeCells>
  <pageMargins left="0.70866141732283472" right="0.31496062992125984" top="0.74803149606299213" bottom="0.74803149606299213" header="0.31496062992125984" footer="0.31496062992125984"/>
  <pageSetup paperSize="9" scale="84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workbookViewId="0">
      <selection activeCell="I5" sqref="I5"/>
    </sheetView>
  </sheetViews>
  <sheetFormatPr defaultRowHeight="15" x14ac:dyDescent="0.25"/>
  <cols>
    <col min="2" max="2" width="37.5703125" customWidth="1"/>
    <col min="3" max="3" width="25.85546875" customWidth="1"/>
    <col min="4" max="10" width="10.7109375" customWidth="1"/>
    <col min="11" max="11" width="23.5703125" customWidth="1"/>
  </cols>
  <sheetData>
    <row r="1" spans="1:11" ht="18.75" x14ac:dyDescent="0.3">
      <c r="A1" s="4" t="s">
        <v>54</v>
      </c>
      <c r="B1" s="4" t="s">
        <v>175</v>
      </c>
      <c r="C1" s="4"/>
      <c r="D1" s="4"/>
      <c r="E1" s="4"/>
      <c r="F1" s="4"/>
      <c r="G1" s="4"/>
      <c r="H1" s="4"/>
      <c r="I1" s="4" t="s">
        <v>215</v>
      </c>
      <c r="J1" s="4"/>
      <c r="K1" s="4"/>
    </row>
    <row r="2" spans="1:11" ht="18.75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8.75" x14ac:dyDescent="0.3">
      <c r="A3" s="4"/>
      <c r="B3" s="4" t="s">
        <v>78</v>
      </c>
      <c r="C3" s="4"/>
      <c r="D3" s="4"/>
      <c r="E3" s="4"/>
      <c r="F3" s="4"/>
      <c r="G3" s="4"/>
      <c r="H3" s="4"/>
      <c r="I3" s="4" t="s">
        <v>171</v>
      </c>
      <c r="J3" s="4"/>
      <c r="K3" s="4"/>
    </row>
    <row r="4" spans="1:11" ht="31.5" customHeight="1" x14ac:dyDescent="0.3">
      <c r="A4" s="4"/>
      <c r="B4" s="4" t="s">
        <v>172</v>
      </c>
      <c r="C4" s="4"/>
      <c r="D4" s="4"/>
      <c r="E4" s="4"/>
      <c r="F4" s="4"/>
      <c r="G4" s="4"/>
      <c r="H4" s="4"/>
      <c r="I4" s="38" t="s">
        <v>176</v>
      </c>
      <c r="J4" s="57"/>
      <c r="K4" s="57"/>
    </row>
    <row r="5" spans="1:11" ht="18.75" x14ac:dyDescent="0.3">
      <c r="A5" s="4"/>
      <c r="B5" s="4"/>
      <c r="C5" s="4"/>
      <c r="D5" s="4"/>
      <c r="E5" s="4"/>
      <c r="F5" s="4"/>
      <c r="G5" s="4"/>
      <c r="H5" s="4"/>
      <c r="I5" s="4" t="s">
        <v>219</v>
      </c>
      <c r="J5" s="4"/>
      <c r="K5" s="4"/>
    </row>
    <row r="6" spans="1:11" ht="18.75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18.75" x14ac:dyDescent="0.3">
      <c r="A7" s="4" t="s">
        <v>177</v>
      </c>
      <c r="B7" s="4"/>
      <c r="C7" s="4"/>
      <c r="D7" s="4"/>
      <c r="E7" s="4"/>
      <c r="F7" s="4"/>
      <c r="G7" s="4"/>
      <c r="H7" s="4"/>
      <c r="I7" s="4" t="s">
        <v>178</v>
      </c>
      <c r="J7" s="4"/>
      <c r="K7" s="4"/>
    </row>
    <row r="8" spans="1:11" ht="18.75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40.5" customHeight="1" x14ac:dyDescent="0.3">
      <c r="A9" s="49" t="s">
        <v>55</v>
      </c>
      <c r="B9" s="49"/>
      <c r="C9" s="49"/>
      <c r="D9" s="49"/>
      <c r="E9" s="49"/>
      <c r="F9" s="49"/>
      <c r="G9" s="49"/>
      <c r="H9" s="49"/>
      <c r="I9" s="49"/>
      <c r="J9" s="49"/>
      <c r="K9" s="49"/>
    </row>
    <row r="10" spans="1:11" ht="18.75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ht="15.75" x14ac:dyDescent="0.25">
      <c r="A11" s="56" t="s">
        <v>80</v>
      </c>
      <c r="B11" s="56" t="s">
        <v>57</v>
      </c>
      <c r="C11" s="56" t="s">
        <v>58</v>
      </c>
      <c r="D11" s="56" t="s">
        <v>59</v>
      </c>
      <c r="E11" s="56"/>
      <c r="F11" s="56"/>
      <c r="G11" s="56"/>
      <c r="H11" s="56"/>
      <c r="I11" s="56"/>
      <c r="J11" s="56"/>
      <c r="K11" s="58" t="s">
        <v>60</v>
      </c>
    </row>
    <row r="12" spans="1:11" ht="15.75" x14ac:dyDescent="0.25">
      <c r="A12" s="54"/>
      <c r="B12" s="54"/>
      <c r="C12" s="54"/>
      <c r="D12" s="7">
        <v>2020</v>
      </c>
      <c r="E12" s="7">
        <v>2021</v>
      </c>
      <c r="F12" s="7">
        <v>2022</v>
      </c>
      <c r="G12" s="7">
        <v>2023</v>
      </c>
      <c r="H12" s="7">
        <v>2024</v>
      </c>
      <c r="I12" s="7">
        <v>2025</v>
      </c>
      <c r="J12" s="7">
        <v>2025</v>
      </c>
      <c r="K12" s="47"/>
    </row>
    <row r="13" spans="1:11" ht="39.75" customHeight="1" x14ac:dyDescent="0.25">
      <c r="A13" s="54">
        <v>1</v>
      </c>
      <c r="B13" s="55" t="s">
        <v>173</v>
      </c>
      <c r="C13" s="55" t="s">
        <v>62</v>
      </c>
      <c r="D13" s="7">
        <v>22636.3</v>
      </c>
      <c r="E13" s="7">
        <v>25065</v>
      </c>
      <c r="F13" s="7">
        <v>26500.2</v>
      </c>
      <c r="G13" s="7">
        <f>30730+33.1</f>
        <v>30763.1</v>
      </c>
      <c r="H13" s="7">
        <v>30017.4</v>
      </c>
      <c r="I13" s="7">
        <v>30017.4</v>
      </c>
      <c r="J13" s="7">
        <v>30017.4</v>
      </c>
      <c r="K13" s="8" t="s">
        <v>63</v>
      </c>
    </row>
    <row r="14" spans="1:11" ht="39.75" customHeight="1" x14ac:dyDescent="0.25">
      <c r="A14" s="54"/>
      <c r="B14" s="55"/>
      <c r="C14" s="55"/>
      <c r="D14" s="7">
        <v>190.2</v>
      </c>
      <c r="E14" s="7">
        <v>0</v>
      </c>
      <c r="F14" s="7">
        <v>171.9</v>
      </c>
      <c r="G14" s="7">
        <v>0</v>
      </c>
      <c r="H14" s="7">
        <v>0</v>
      </c>
      <c r="I14" s="7">
        <v>0</v>
      </c>
      <c r="J14" s="7">
        <v>0</v>
      </c>
      <c r="K14" s="8" t="s">
        <v>64</v>
      </c>
    </row>
    <row r="15" spans="1:11" ht="32.25" customHeight="1" x14ac:dyDescent="0.25">
      <c r="A15" s="54"/>
      <c r="B15" s="55"/>
      <c r="C15" s="55"/>
      <c r="D15" s="7">
        <f t="shared" ref="D15:F15" si="0">D14+D13</f>
        <v>22826.5</v>
      </c>
      <c r="E15" s="7">
        <f t="shared" si="0"/>
        <v>25065</v>
      </c>
      <c r="F15" s="7">
        <f t="shared" si="0"/>
        <v>26672.100000000002</v>
      </c>
      <c r="G15" s="7">
        <f>G14+G13</f>
        <v>30763.1</v>
      </c>
      <c r="H15" s="7">
        <f t="shared" ref="H15:J15" si="1">H14+H13</f>
        <v>30017.4</v>
      </c>
      <c r="I15" s="7">
        <f t="shared" si="1"/>
        <v>30017.4</v>
      </c>
      <c r="J15" s="7">
        <f t="shared" si="1"/>
        <v>30017.4</v>
      </c>
      <c r="K15" s="27" t="s">
        <v>65</v>
      </c>
    </row>
    <row r="16" spans="1:11" ht="111" customHeight="1" x14ac:dyDescent="0.25">
      <c r="A16" s="7">
        <v>2</v>
      </c>
      <c r="B16" s="8" t="s">
        <v>66</v>
      </c>
      <c r="C16" s="8" t="s">
        <v>62</v>
      </c>
      <c r="D16" s="7">
        <v>0</v>
      </c>
      <c r="E16" s="7">
        <v>1863.8</v>
      </c>
      <c r="F16" s="7">
        <v>2207.8000000000002</v>
      </c>
      <c r="G16" s="7">
        <v>1738.4</v>
      </c>
      <c r="H16" s="7">
        <f>2238.1-293</f>
        <v>1945.1</v>
      </c>
      <c r="I16" s="7">
        <v>2350.1999999999998</v>
      </c>
      <c r="J16" s="7">
        <v>2350.1999999999998</v>
      </c>
      <c r="K16" s="8" t="s">
        <v>63</v>
      </c>
    </row>
    <row r="17" spans="1:11" ht="35.25" customHeight="1" x14ac:dyDescent="0.25">
      <c r="A17" s="54">
        <v>3</v>
      </c>
      <c r="B17" s="55" t="s">
        <v>67</v>
      </c>
      <c r="C17" s="55" t="s">
        <v>62</v>
      </c>
      <c r="D17" s="7">
        <v>962.3</v>
      </c>
      <c r="E17" s="7">
        <v>866.8</v>
      </c>
      <c r="F17" s="7">
        <v>1880</v>
      </c>
      <c r="G17" s="7">
        <f>1897.3+56.9</f>
        <v>1954.2</v>
      </c>
      <c r="H17" s="7">
        <f>784.6-120-87+30</f>
        <v>607.6</v>
      </c>
      <c r="I17" s="7">
        <f>672.5+30</f>
        <v>702.5</v>
      </c>
      <c r="J17" s="7">
        <f>672.5+30</f>
        <v>702.5</v>
      </c>
      <c r="K17" s="8" t="s">
        <v>63</v>
      </c>
    </row>
    <row r="18" spans="1:11" ht="31.5" x14ac:dyDescent="0.25">
      <c r="A18" s="54"/>
      <c r="B18" s="55"/>
      <c r="C18" s="55"/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8" t="s">
        <v>64</v>
      </c>
    </row>
    <row r="19" spans="1:11" ht="23.25" customHeight="1" x14ac:dyDescent="0.25">
      <c r="A19" s="54"/>
      <c r="B19" s="55"/>
      <c r="C19" s="55"/>
      <c r="D19" s="7">
        <f>D18+D17</f>
        <v>962.3</v>
      </c>
      <c r="E19" s="7">
        <f t="shared" ref="E19:J19" si="2">E18+E17</f>
        <v>866.8</v>
      </c>
      <c r="F19" s="7">
        <f t="shared" si="2"/>
        <v>1880</v>
      </c>
      <c r="G19" s="7">
        <f t="shared" si="2"/>
        <v>1954.2</v>
      </c>
      <c r="H19" s="7">
        <f t="shared" si="2"/>
        <v>607.6</v>
      </c>
      <c r="I19" s="7">
        <f t="shared" si="2"/>
        <v>702.5</v>
      </c>
      <c r="J19" s="7">
        <f t="shared" si="2"/>
        <v>702.5</v>
      </c>
      <c r="K19" s="7" t="s">
        <v>65</v>
      </c>
    </row>
    <row r="20" spans="1:11" ht="114" customHeight="1" x14ac:dyDescent="0.25">
      <c r="A20" s="7">
        <v>4</v>
      </c>
      <c r="B20" s="8" t="s">
        <v>68</v>
      </c>
      <c r="C20" s="8" t="s">
        <v>62</v>
      </c>
      <c r="D20" s="7">
        <v>203.8</v>
      </c>
      <c r="E20" s="7">
        <v>307.10000000000002</v>
      </c>
      <c r="F20" s="7">
        <v>473.7</v>
      </c>
      <c r="G20" s="7">
        <v>312</v>
      </c>
      <c r="H20" s="7">
        <f>166-18</f>
        <v>148</v>
      </c>
      <c r="I20" s="7">
        <v>166</v>
      </c>
      <c r="J20" s="7">
        <v>166</v>
      </c>
      <c r="K20" s="8" t="s">
        <v>63</v>
      </c>
    </row>
    <row r="21" spans="1:11" ht="38.25" customHeight="1" x14ac:dyDescent="0.25">
      <c r="A21" s="54">
        <v>5</v>
      </c>
      <c r="B21" s="55" t="s">
        <v>69</v>
      </c>
      <c r="C21" s="55" t="s">
        <v>62</v>
      </c>
      <c r="D21" s="7">
        <v>216.2</v>
      </c>
      <c r="E21" s="7">
        <v>762.1</v>
      </c>
      <c r="F21" s="7">
        <v>479.6</v>
      </c>
      <c r="G21" s="7">
        <v>586.6</v>
      </c>
      <c r="H21" s="7">
        <v>225</v>
      </c>
      <c r="I21" s="7">
        <v>225</v>
      </c>
      <c r="J21" s="7">
        <v>225</v>
      </c>
      <c r="K21" s="8" t="s">
        <v>63</v>
      </c>
    </row>
    <row r="22" spans="1:11" ht="30" customHeight="1" x14ac:dyDescent="0.25">
      <c r="A22" s="54"/>
      <c r="B22" s="55"/>
      <c r="C22" s="55"/>
      <c r="D22" s="7">
        <v>0</v>
      </c>
      <c r="E22" s="7">
        <v>48.2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8" t="s">
        <v>64</v>
      </c>
    </row>
    <row r="23" spans="1:11" ht="25.5" customHeight="1" x14ac:dyDescent="0.25">
      <c r="A23" s="54"/>
      <c r="B23" s="55"/>
      <c r="C23" s="55"/>
      <c r="D23" s="7">
        <f>D22+D21</f>
        <v>216.2</v>
      </c>
      <c r="E23" s="7">
        <f t="shared" ref="E23:J23" si="3">E22+E21</f>
        <v>810.30000000000007</v>
      </c>
      <c r="F23" s="7">
        <f t="shared" si="3"/>
        <v>479.6</v>
      </c>
      <c r="G23" s="7">
        <f t="shared" si="3"/>
        <v>586.6</v>
      </c>
      <c r="H23" s="7">
        <f t="shared" si="3"/>
        <v>225</v>
      </c>
      <c r="I23" s="7">
        <f t="shared" si="3"/>
        <v>225</v>
      </c>
      <c r="J23" s="7">
        <f t="shared" si="3"/>
        <v>225</v>
      </c>
      <c r="K23" s="8" t="s">
        <v>65</v>
      </c>
    </row>
    <row r="24" spans="1:11" ht="85.5" customHeight="1" x14ac:dyDescent="0.25">
      <c r="A24" s="7">
        <v>6</v>
      </c>
      <c r="B24" s="8" t="s">
        <v>207</v>
      </c>
      <c r="C24" s="8" t="s">
        <v>70</v>
      </c>
      <c r="D24" s="7">
        <v>968</v>
      </c>
      <c r="E24" s="7">
        <v>1440</v>
      </c>
      <c r="F24" s="7">
        <v>1523</v>
      </c>
      <c r="G24" s="7">
        <v>1710</v>
      </c>
      <c r="H24" s="7">
        <v>1425</v>
      </c>
      <c r="I24" s="7">
        <v>1425</v>
      </c>
      <c r="J24" s="7">
        <v>1425</v>
      </c>
      <c r="K24" s="8" t="s">
        <v>64</v>
      </c>
    </row>
    <row r="25" spans="1:11" ht="115.5" customHeight="1" x14ac:dyDescent="0.25">
      <c r="A25" s="7">
        <v>7</v>
      </c>
      <c r="B25" s="8" t="s">
        <v>174</v>
      </c>
      <c r="C25" s="8" t="s">
        <v>62</v>
      </c>
      <c r="D25" s="7">
        <v>0</v>
      </c>
      <c r="E25" s="7">
        <v>0</v>
      </c>
      <c r="F25" s="7">
        <v>11.2</v>
      </c>
      <c r="G25" s="7">
        <v>0</v>
      </c>
      <c r="H25" s="7">
        <v>0</v>
      </c>
      <c r="I25" s="7">
        <v>0</v>
      </c>
      <c r="J25" s="7">
        <v>0</v>
      </c>
      <c r="K25" s="8" t="s">
        <v>63</v>
      </c>
    </row>
    <row r="26" spans="1:11" ht="18" customHeight="1" x14ac:dyDescent="0.25">
      <c r="A26" s="7"/>
      <c r="B26" s="36" t="s">
        <v>71</v>
      </c>
      <c r="C26" s="36"/>
      <c r="D26" s="36">
        <f>D27+D28</f>
        <v>25176.799999999999</v>
      </c>
      <c r="E26" s="36">
        <f t="shared" ref="E26:J26" si="4">E27+E28</f>
        <v>30353</v>
      </c>
      <c r="F26" s="36">
        <f t="shared" si="4"/>
        <v>33247.4</v>
      </c>
      <c r="G26" s="36">
        <f t="shared" si="4"/>
        <v>37064.300000000003</v>
      </c>
      <c r="H26" s="36">
        <f t="shared" si="4"/>
        <v>34368.1</v>
      </c>
      <c r="I26" s="36">
        <f t="shared" si="4"/>
        <v>34886.1</v>
      </c>
      <c r="J26" s="36">
        <f t="shared" si="4"/>
        <v>34886.1</v>
      </c>
      <c r="K26" s="7"/>
    </row>
    <row r="27" spans="1:11" ht="18" customHeight="1" x14ac:dyDescent="0.25">
      <c r="A27" s="7"/>
      <c r="B27" s="7" t="s">
        <v>72</v>
      </c>
      <c r="C27" s="7"/>
      <c r="D27" s="7">
        <f>D25+D21+D20+D17+D16+D13</f>
        <v>24018.6</v>
      </c>
      <c r="E27" s="7">
        <f t="shared" ref="E27:J27" si="5">E25+E21+E20+E17+E16+E13</f>
        <v>28864.799999999999</v>
      </c>
      <c r="F27" s="7">
        <f t="shared" si="5"/>
        <v>31552.5</v>
      </c>
      <c r="G27" s="7">
        <f t="shared" si="5"/>
        <v>35354.300000000003</v>
      </c>
      <c r="H27" s="7">
        <f t="shared" si="5"/>
        <v>32943.1</v>
      </c>
      <c r="I27" s="7">
        <f t="shared" si="5"/>
        <v>33461.1</v>
      </c>
      <c r="J27" s="7">
        <f t="shared" si="5"/>
        <v>33461.1</v>
      </c>
      <c r="K27" s="7"/>
    </row>
    <row r="28" spans="1:11" ht="18" customHeight="1" x14ac:dyDescent="0.25">
      <c r="A28" s="7"/>
      <c r="B28" s="7" t="s">
        <v>73</v>
      </c>
      <c r="C28" s="7"/>
      <c r="D28" s="7">
        <f>D24+D22+D18+D14</f>
        <v>1158.2</v>
      </c>
      <c r="E28" s="7">
        <f t="shared" ref="E28:J28" si="6">E24+E22+E18+E14</f>
        <v>1488.2</v>
      </c>
      <c r="F28" s="7">
        <f t="shared" si="6"/>
        <v>1694.9</v>
      </c>
      <c r="G28" s="7">
        <f t="shared" si="6"/>
        <v>1710</v>
      </c>
      <c r="H28" s="7">
        <f t="shared" si="6"/>
        <v>1425</v>
      </c>
      <c r="I28" s="7">
        <f t="shared" si="6"/>
        <v>1425</v>
      </c>
      <c r="J28" s="7">
        <f t="shared" si="6"/>
        <v>1425</v>
      </c>
      <c r="K28" s="7"/>
    </row>
    <row r="29" spans="1:11" ht="15.75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 ht="15.75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1:11" ht="18.75" x14ac:dyDescent="0.3">
      <c r="A31" s="4" t="s">
        <v>74</v>
      </c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ht="18.75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18.75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18.75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18.75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ht="18.75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ht="18.75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ht="18.75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ht="18.75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ht="18.75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ht="18.75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ht="18.75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ht="18.75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</sheetData>
  <mergeCells count="16">
    <mergeCell ref="I4:K4"/>
    <mergeCell ref="A9:K9"/>
    <mergeCell ref="B17:B19"/>
    <mergeCell ref="C17:C19"/>
    <mergeCell ref="A17:A19"/>
    <mergeCell ref="K11:K12"/>
    <mergeCell ref="A21:A23"/>
    <mergeCell ref="B21:B23"/>
    <mergeCell ref="C21:C23"/>
    <mergeCell ref="D11:J11"/>
    <mergeCell ref="C11:C12"/>
    <mergeCell ref="B11:B12"/>
    <mergeCell ref="A11:A12"/>
    <mergeCell ref="B13:B15"/>
    <mergeCell ref="A13:A15"/>
    <mergeCell ref="C13:C15"/>
  </mergeCells>
  <pageMargins left="0.70866141732283472" right="0.31496062992125984" top="0.74803149606299213" bottom="0.55118110236220474" header="0.31496062992125984" footer="0.31496062992125984"/>
  <pageSetup paperSize="9" scale="79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selection activeCell="H5" sqref="H5"/>
    </sheetView>
  </sheetViews>
  <sheetFormatPr defaultRowHeight="15" x14ac:dyDescent="0.25"/>
  <cols>
    <col min="2" max="2" width="33.140625" customWidth="1"/>
    <col min="3" max="3" width="13.7109375" customWidth="1"/>
    <col min="4" max="7" width="12.7109375" style="9" customWidth="1"/>
    <col min="8" max="8" width="14.42578125" style="9" customWidth="1"/>
    <col min="9" max="10" width="12.7109375" style="9" customWidth="1"/>
  </cols>
  <sheetData>
    <row r="1" spans="1:10" ht="18.75" x14ac:dyDescent="0.3">
      <c r="H1" s="61" t="s">
        <v>77</v>
      </c>
      <c r="I1" s="62"/>
      <c r="J1" s="62"/>
    </row>
    <row r="2" spans="1:10" ht="18.75" x14ac:dyDescent="0.3">
      <c r="H2" s="11"/>
      <c r="I2" s="12"/>
      <c r="J2" s="12"/>
    </row>
    <row r="3" spans="1:10" ht="18.75" x14ac:dyDescent="0.3">
      <c r="H3" s="10" t="s">
        <v>171</v>
      </c>
      <c r="I3" s="2"/>
      <c r="J3" s="2"/>
    </row>
    <row r="4" spans="1:10" ht="38.25" customHeight="1" x14ac:dyDescent="0.3">
      <c r="H4" s="41" t="s">
        <v>176</v>
      </c>
      <c r="I4" s="60"/>
      <c r="J4" s="60"/>
    </row>
    <row r="5" spans="1:10" ht="18.75" x14ac:dyDescent="0.3">
      <c r="H5" s="4" t="s">
        <v>219</v>
      </c>
      <c r="I5" s="2"/>
      <c r="J5" s="2"/>
    </row>
    <row r="6" spans="1:10" ht="18.75" x14ac:dyDescent="0.3">
      <c r="H6" s="2"/>
      <c r="I6" s="2"/>
      <c r="J6" s="2"/>
    </row>
    <row r="7" spans="1:10" ht="18.75" x14ac:dyDescent="0.3">
      <c r="H7" s="10" t="s">
        <v>75</v>
      </c>
      <c r="I7" s="2"/>
      <c r="J7" s="2"/>
    </row>
    <row r="9" spans="1:10" ht="32.25" customHeight="1" x14ac:dyDescent="0.25">
      <c r="A9" s="59" t="s">
        <v>76</v>
      </c>
      <c r="B9" s="59"/>
      <c r="C9" s="59"/>
      <c r="D9" s="59"/>
      <c r="E9" s="59"/>
      <c r="F9" s="59"/>
      <c r="G9" s="59"/>
      <c r="H9" s="59"/>
      <c r="I9" s="59"/>
      <c r="J9" s="59"/>
    </row>
    <row r="10" spans="1:10" ht="18.75" x14ac:dyDescent="0.3">
      <c r="A10" s="4" t="s">
        <v>51</v>
      </c>
      <c r="B10" s="4"/>
      <c r="C10" s="4"/>
      <c r="D10" s="2"/>
      <c r="E10" s="2"/>
      <c r="F10" s="2"/>
      <c r="G10" s="2"/>
      <c r="H10" s="2"/>
      <c r="I10" s="2"/>
      <c r="J10" s="2"/>
    </row>
    <row r="11" spans="1:10" ht="32.25" x14ac:dyDescent="0.3">
      <c r="A11" s="5" t="s">
        <v>80</v>
      </c>
      <c r="B11" s="7" t="s">
        <v>4</v>
      </c>
      <c r="C11" s="8" t="s">
        <v>166</v>
      </c>
      <c r="D11" s="21" t="s">
        <v>7</v>
      </c>
      <c r="E11" s="21" t="s">
        <v>8</v>
      </c>
      <c r="F11" s="21" t="s">
        <v>9</v>
      </c>
      <c r="G11" s="21" t="s">
        <v>10</v>
      </c>
      <c r="H11" s="21" t="s">
        <v>11</v>
      </c>
      <c r="I11" s="21" t="s">
        <v>12</v>
      </c>
      <c r="J11" s="21" t="s">
        <v>165</v>
      </c>
    </row>
    <row r="12" spans="1:10" ht="56.25" customHeight="1" x14ac:dyDescent="0.3">
      <c r="A12" s="5">
        <v>1</v>
      </c>
      <c r="B12" s="8" t="s">
        <v>13</v>
      </c>
      <c r="C12" s="7" t="s">
        <v>52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</row>
    <row r="13" spans="1:10" ht="39.75" customHeight="1" x14ac:dyDescent="0.3">
      <c r="A13" s="5">
        <v>2</v>
      </c>
      <c r="B13" s="8" t="s">
        <v>15</v>
      </c>
      <c r="C13" s="7" t="s">
        <v>14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</row>
    <row r="14" spans="1:10" ht="52.5" customHeight="1" x14ac:dyDescent="0.3">
      <c r="A14" s="5">
        <v>3</v>
      </c>
      <c r="B14" s="8" t="s">
        <v>16</v>
      </c>
      <c r="C14" s="7" t="s">
        <v>17</v>
      </c>
      <c r="D14" s="21">
        <v>10</v>
      </c>
      <c r="E14" s="21">
        <v>10</v>
      </c>
      <c r="F14" s="21">
        <v>10</v>
      </c>
      <c r="G14" s="21">
        <v>10</v>
      </c>
      <c r="H14" s="21">
        <v>10</v>
      </c>
      <c r="I14" s="21">
        <v>10</v>
      </c>
      <c r="J14" s="21">
        <v>10</v>
      </c>
    </row>
    <row r="15" spans="1:10" ht="81.75" customHeight="1" x14ac:dyDescent="0.3">
      <c r="A15" s="5">
        <v>4</v>
      </c>
      <c r="B15" s="8" t="s">
        <v>18</v>
      </c>
      <c r="C15" s="8" t="s">
        <v>19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</row>
    <row r="16" spans="1:10" ht="105.75" customHeight="1" x14ac:dyDescent="0.3">
      <c r="A16" s="5">
        <v>5</v>
      </c>
      <c r="B16" s="8" t="s">
        <v>24</v>
      </c>
      <c r="C16" s="7" t="s">
        <v>17</v>
      </c>
      <c r="D16" s="21">
        <v>50</v>
      </c>
      <c r="E16" s="21">
        <v>50</v>
      </c>
      <c r="F16" s="21">
        <v>50</v>
      </c>
      <c r="G16" s="21">
        <v>50</v>
      </c>
      <c r="H16" s="21">
        <v>50</v>
      </c>
      <c r="I16" s="21">
        <v>50</v>
      </c>
      <c r="J16" s="21">
        <v>50</v>
      </c>
    </row>
    <row r="17" spans="1:10" ht="18.75" x14ac:dyDescent="0.3">
      <c r="A17" s="4"/>
      <c r="B17" s="4"/>
      <c r="C17" s="4"/>
      <c r="D17" s="2"/>
      <c r="E17" s="2"/>
      <c r="F17" s="2"/>
      <c r="G17" s="2"/>
      <c r="H17" s="2"/>
      <c r="I17" s="2"/>
      <c r="J17" s="2"/>
    </row>
  </sheetData>
  <mergeCells count="3">
    <mergeCell ref="A9:J9"/>
    <mergeCell ref="H4:J4"/>
    <mergeCell ref="H1:J1"/>
  </mergeCells>
  <pageMargins left="0.70866141732283472" right="0.51181102362204722" top="0.74803149606299213" bottom="0.35433070866141736" header="0.31496062992125984" footer="0.31496062992125984"/>
  <pageSetup paperSize="9" scale="90" fitToHeight="2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workbookViewId="0">
      <selection activeCell="I7" sqref="I7"/>
    </sheetView>
  </sheetViews>
  <sheetFormatPr defaultRowHeight="15" x14ac:dyDescent="0.25"/>
  <cols>
    <col min="2" max="2" width="31.28515625" customWidth="1"/>
    <col min="3" max="8" width="10.7109375" customWidth="1"/>
    <col min="9" max="9" width="11.85546875" customWidth="1"/>
    <col min="10" max="10" width="27.42578125" customWidth="1"/>
  </cols>
  <sheetData>
    <row r="1" spans="1:10" ht="18.75" x14ac:dyDescent="0.3">
      <c r="I1" s="4" t="s">
        <v>208</v>
      </c>
    </row>
    <row r="2" spans="1:10" ht="18.75" x14ac:dyDescent="0.3">
      <c r="I2" s="4"/>
    </row>
    <row r="3" spans="1:10" ht="18.75" x14ac:dyDescent="0.3">
      <c r="A3" t="s">
        <v>78</v>
      </c>
      <c r="I3" s="4" t="s">
        <v>171</v>
      </c>
    </row>
    <row r="4" spans="1:10" ht="18.75" x14ac:dyDescent="0.3">
      <c r="I4" s="4"/>
    </row>
    <row r="5" spans="1:10" ht="18.75" x14ac:dyDescent="0.3">
      <c r="A5" t="s">
        <v>179</v>
      </c>
      <c r="I5" s="4" t="s">
        <v>121</v>
      </c>
    </row>
    <row r="6" spans="1:10" ht="18.75" x14ac:dyDescent="0.3">
      <c r="A6" t="s">
        <v>74</v>
      </c>
      <c r="I6" s="4" t="s">
        <v>184</v>
      </c>
    </row>
    <row r="7" spans="1:10" ht="18.75" x14ac:dyDescent="0.3">
      <c r="A7" t="s">
        <v>78</v>
      </c>
      <c r="I7" s="4" t="s">
        <v>219</v>
      </c>
    </row>
    <row r="8" spans="1:10" ht="18.75" x14ac:dyDescent="0.3">
      <c r="I8" s="4"/>
    </row>
    <row r="9" spans="1:10" ht="18.75" x14ac:dyDescent="0.3">
      <c r="A9" t="s">
        <v>78</v>
      </c>
      <c r="I9" s="4" t="s">
        <v>181</v>
      </c>
    </row>
    <row r="11" spans="1:10" ht="38.25" customHeight="1" x14ac:dyDescent="0.3">
      <c r="A11" s="49" t="s">
        <v>79</v>
      </c>
      <c r="B11" s="49"/>
      <c r="C11" s="49"/>
      <c r="D11" s="49"/>
      <c r="E11" s="49"/>
      <c r="F11" s="49"/>
      <c r="G11" s="49"/>
      <c r="H11" s="49"/>
      <c r="I11" s="49"/>
      <c r="J11" s="49"/>
    </row>
    <row r="13" spans="1:10" ht="18" customHeight="1" x14ac:dyDescent="0.25">
      <c r="A13" s="56" t="s">
        <v>80</v>
      </c>
      <c r="B13" s="56" t="s">
        <v>81</v>
      </c>
      <c r="C13" s="63" t="s">
        <v>82</v>
      </c>
      <c r="D13" s="63"/>
      <c r="E13" s="63"/>
      <c r="F13" s="63"/>
      <c r="G13" s="63"/>
      <c r="H13" s="63"/>
      <c r="I13" s="63"/>
      <c r="J13" s="63" t="s">
        <v>60</v>
      </c>
    </row>
    <row r="14" spans="1:10" ht="20.25" customHeight="1" x14ac:dyDescent="0.25">
      <c r="A14" s="56"/>
      <c r="B14" s="56"/>
      <c r="C14" s="7">
        <v>2020</v>
      </c>
      <c r="D14" s="7">
        <v>2021</v>
      </c>
      <c r="E14" s="7">
        <v>2022</v>
      </c>
      <c r="F14" s="7">
        <v>2023</v>
      </c>
      <c r="G14" s="7">
        <v>2024</v>
      </c>
      <c r="H14" s="7">
        <v>2025</v>
      </c>
      <c r="I14" s="7">
        <v>2026</v>
      </c>
      <c r="J14" s="64"/>
    </row>
    <row r="15" spans="1:10" ht="27" customHeight="1" x14ac:dyDescent="0.25">
      <c r="A15" s="54">
        <v>1</v>
      </c>
      <c r="B15" s="55" t="s">
        <v>83</v>
      </c>
      <c r="C15" s="7">
        <f>C16+C17</f>
        <v>2748.2</v>
      </c>
      <c r="D15" s="7">
        <f t="shared" ref="D15:I15" si="0">D16+D17</f>
        <v>3132.8</v>
      </c>
      <c r="E15" s="7">
        <f t="shared" si="0"/>
        <v>3290.4</v>
      </c>
      <c r="F15" s="7">
        <f t="shared" si="0"/>
        <v>3685</v>
      </c>
      <c r="G15" s="7">
        <f t="shared" si="0"/>
        <v>3398</v>
      </c>
      <c r="H15" s="7">
        <f t="shared" si="0"/>
        <v>3398</v>
      </c>
      <c r="I15" s="7">
        <f t="shared" si="0"/>
        <v>3398</v>
      </c>
      <c r="J15" s="8" t="s">
        <v>65</v>
      </c>
    </row>
    <row r="16" spans="1:10" ht="27" customHeight="1" x14ac:dyDescent="0.25">
      <c r="A16" s="54"/>
      <c r="B16" s="55"/>
      <c r="C16" s="7">
        <v>1763.4</v>
      </c>
      <c r="D16" s="7">
        <v>2088.3000000000002</v>
      </c>
      <c r="E16" s="7">
        <v>2171.4</v>
      </c>
      <c r="F16" s="7">
        <v>2413</v>
      </c>
      <c r="G16" s="7">
        <v>2128</v>
      </c>
      <c r="H16" s="7">
        <v>2128</v>
      </c>
      <c r="I16" s="7">
        <v>2128</v>
      </c>
      <c r="J16" s="8" t="s">
        <v>84</v>
      </c>
    </row>
    <row r="17" spans="1:10" ht="27" customHeight="1" x14ac:dyDescent="0.25">
      <c r="A17" s="54"/>
      <c r="B17" s="55"/>
      <c r="C17" s="7">
        <v>984.8</v>
      </c>
      <c r="D17" s="7">
        <v>1044.5</v>
      </c>
      <c r="E17" s="7">
        <v>1119</v>
      </c>
      <c r="F17" s="7">
        <v>1272</v>
      </c>
      <c r="G17" s="7">
        <v>1270</v>
      </c>
      <c r="H17" s="7">
        <v>1270</v>
      </c>
      <c r="I17" s="7">
        <v>1270</v>
      </c>
      <c r="J17" s="8" t="s">
        <v>85</v>
      </c>
    </row>
    <row r="18" spans="1:10" ht="31.5" customHeight="1" x14ac:dyDescent="0.25">
      <c r="A18" s="54">
        <v>2</v>
      </c>
      <c r="B18" s="55" t="s">
        <v>86</v>
      </c>
      <c r="C18" s="7">
        <f>C19+C20</f>
        <v>278.20000000000005</v>
      </c>
      <c r="D18" s="7">
        <f t="shared" ref="D18:I18" si="1">D19+D20</f>
        <v>396.1</v>
      </c>
      <c r="E18" s="7">
        <f t="shared" si="1"/>
        <v>312.5</v>
      </c>
      <c r="F18" s="7">
        <f t="shared" si="1"/>
        <v>267.3</v>
      </c>
      <c r="G18" s="7">
        <f t="shared" si="1"/>
        <v>269.3</v>
      </c>
      <c r="H18" s="7">
        <f t="shared" si="1"/>
        <v>269.3</v>
      </c>
      <c r="I18" s="7">
        <f t="shared" si="1"/>
        <v>269.3</v>
      </c>
      <c r="J18" s="8" t="s">
        <v>65</v>
      </c>
    </row>
    <row r="19" spans="1:10" ht="39" customHeight="1" x14ac:dyDescent="0.25">
      <c r="A19" s="54"/>
      <c r="B19" s="55"/>
      <c r="C19" s="7">
        <v>183.3</v>
      </c>
      <c r="D19" s="7">
        <v>224</v>
      </c>
      <c r="E19" s="7">
        <v>231.4</v>
      </c>
      <c r="F19" s="7">
        <v>217</v>
      </c>
      <c r="G19" s="7">
        <v>217</v>
      </c>
      <c r="H19" s="7">
        <v>217</v>
      </c>
      <c r="I19" s="7">
        <v>217</v>
      </c>
      <c r="J19" s="8" t="s">
        <v>84</v>
      </c>
    </row>
    <row r="20" spans="1:10" ht="60" customHeight="1" x14ac:dyDescent="0.25">
      <c r="A20" s="54"/>
      <c r="B20" s="55"/>
      <c r="C20" s="7">
        <v>94.9</v>
      </c>
      <c r="D20" s="7">
        <v>172.1</v>
      </c>
      <c r="E20" s="7">
        <v>81.099999999999994</v>
      </c>
      <c r="F20" s="7">
        <v>50.3</v>
      </c>
      <c r="G20" s="7">
        <v>52.3</v>
      </c>
      <c r="H20" s="7">
        <v>52.3</v>
      </c>
      <c r="I20" s="7">
        <v>52.3</v>
      </c>
      <c r="J20" s="8" t="s">
        <v>85</v>
      </c>
    </row>
    <row r="21" spans="1:10" ht="55.5" customHeight="1" x14ac:dyDescent="0.25">
      <c r="A21" s="54">
        <v>3</v>
      </c>
      <c r="B21" s="55" t="s">
        <v>87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 t="s">
        <v>65</v>
      </c>
    </row>
    <row r="22" spans="1:10" ht="57" customHeight="1" x14ac:dyDescent="0.25">
      <c r="A22" s="54"/>
      <c r="B22" s="54"/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 t="s">
        <v>85</v>
      </c>
    </row>
    <row r="23" spans="1:10" ht="21.95" customHeight="1" x14ac:dyDescent="0.25">
      <c r="A23" s="14"/>
      <c r="B23" s="7" t="s">
        <v>88</v>
      </c>
      <c r="C23" s="7">
        <f>C24+C25</f>
        <v>3026.4</v>
      </c>
      <c r="D23" s="7">
        <f t="shared" ref="D23:I23" si="2">D24+D25</f>
        <v>3528.9</v>
      </c>
      <c r="E23" s="7">
        <f t="shared" si="2"/>
        <v>3602.9</v>
      </c>
      <c r="F23" s="7">
        <f t="shared" si="2"/>
        <v>3952.3</v>
      </c>
      <c r="G23" s="7">
        <f t="shared" si="2"/>
        <v>3667.3</v>
      </c>
      <c r="H23" s="7">
        <f t="shared" si="2"/>
        <v>3667.3</v>
      </c>
      <c r="I23" s="7">
        <f t="shared" si="2"/>
        <v>3667.3</v>
      </c>
      <c r="J23" s="7"/>
    </row>
    <row r="24" spans="1:10" ht="21.95" customHeight="1" x14ac:dyDescent="0.25">
      <c r="A24" s="14"/>
      <c r="B24" s="7" t="s">
        <v>84</v>
      </c>
      <c r="C24" s="7">
        <f>C19+C16</f>
        <v>1946.7</v>
      </c>
      <c r="D24" s="7">
        <f t="shared" ref="D24:I24" si="3">D19+D16</f>
        <v>2312.3000000000002</v>
      </c>
      <c r="E24" s="7">
        <f t="shared" si="3"/>
        <v>2402.8000000000002</v>
      </c>
      <c r="F24" s="7">
        <f t="shared" si="3"/>
        <v>2630</v>
      </c>
      <c r="G24" s="7">
        <f t="shared" si="3"/>
        <v>2345</v>
      </c>
      <c r="H24" s="7">
        <f t="shared" si="3"/>
        <v>2345</v>
      </c>
      <c r="I24" s="7">
        <f t="shared" si="3"/>
        <v>2345</v>
      </c>
      <c r="J24" s="7"/>
    </row>
    <row r="25" spans="1:10" ht="21.95" customHeight="1" x14ac:dyDescent="0.25">
      <c r="A25" s="14"/>
      <c r="B25" s="7" t="s">
        <v>85</v>
      </c>
      <c r="C25" s="7">
        <f>C22+C20+C17</f>
        <v>1079.7</v>
      </c>
      <c r="D25" s="7">
        <f t="shared" ref="D25:I25" si="4">D22+D20+D17</f>
        <v>1216.5999999999999</v>
      </c>
      <c r="E25" s="7">
        <f t="shared" si="4"/>
        <v>1200.0999999999999</v>
      </c>
      <c r="F25" s="7">
        <f t="shared" si="4"/>
        <v>1322.3</v>
      </c>
      <c r="G25" s="7">
        <f t="shared" si="4"/>
        <v>1322.3</v>
      </c>
      <c r="H25" s="7">
        <f t="shared" si="4"/>
        <v>1322.3</v>
      </c>
      <c r="I25" s="7">
        <f t="shared" si="4"/>
        <v>1322.3</v>
      </c>
      <c r="J25" s="7"/>
    </row>
    <row r="26" spans="1:10" ht="15.75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</row>
    <row r="27" spans="1:10" x14ac:dyDescent="0.25">
      <c r="A27" t="s">
        <v>89</v>
      </c>
    </row>
    <row r="28" spans="1:10" x14ac:dyDescent="0.25">
      <c r="A28" t="s">
        <v>90</v>
      </c>
    </row>
  </sheetData>
  <mergeCells count="11">
    <mergeCell ref="B18:B20"/>
    <mergeCell ref="A18:A20"/>
    <mergeCell ref="B21:B22"/>
    <mergeCell ref="A21:A22"/>
    <mergeCell ref="A11:J11"/>
    <mergeCell ref="B15:B17"/>
    <mergeCell ref="A15:A17"/>
    <mergeCell ref="C13:I13"/>
    <mergeCell ref="J13:J14"/>
    <mergeCell ref="B13:B14"/>
    <mergeCell ref="A13:A14"/>
  </mergeCells>
  <pageMargins left="0.70866141732283472" right="0.31496062992125984" top="0.74803149606299213" bottom="0.74803149606299213" header="0.31496062992125984" footer="0.31496062992125984"/>
  <pageSetup paperSize="9" scale="94" fitToHeight="2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G7" sqref="G7"/>
    </sheetView>
  </sheetViews>
  <sheetFormatPr defaultRowHeight="15" x14ac:dyDescent="0.25"/>
  <cols>
    <col min="1" max="1" width="22.5703125" customWidth="1"/>
    <col min="2" max="2" width="13.42578125" customWidth="1"/>
    <col min="3" max="9" width="12.7109375" style="9" customWidth="1"/>
  </cols>
  <sheetData>
    <row r="1" spans="1:9" ht="18.75" x14ac:dyDescent="0.3">
      <c r="G1" s="33" t="s">
        <v>209</v>
      </c>
    </row>
    <row r="2" spans="1:9" ht="18.75" x14ac:dyDescent="0.3">
      <c r="G2" s="4"/>
    </row>
    <row r="3" spans="1:9" ht="18.75" x14ac:dyDescent="0.3">
      <c r="G3" s="4" t="s">
        <v>171</v>
      </c>
    </row>
    <row r="4" spans="1:9" ht="18.75" x14ac:dyDescent="0.3">
      <c r="G4" s="4"/>
    </row>
    <row r="5" spans="1:9" ht="18.75" x14ac:dyDescent="0.3">
      <c r="G5" s="4" t="s">
        <v>121</v>
      </c>
    </row>
    <row r="6" spans="1:9" ht="18.75" x14ac:dyDescent="0.3">
      <c r="G6" s="4" t="s">
        <v>180</v>
      </c>
    </row>
    <row r="7" spans="1:9" ht="18.75" x14ac:dyDescent="0.3">
      <c r="G7" s="4" t="s">
        <v>219</v>
      </c>
    </row>
    <row r="8" spans="1:9" ht="18.75" x14ac:dyDescent="0.3">
      <c r="G8" s="4"/>
    </row>
    <row r="9" spans="1:9" ht="18.75" x14ac:dyDescent="0.3">
      <c r="G9" s="4" t="s">
        <v>75</v>
      </c>
    </row>
    <row r="11" spans="1:9" ht="48" customHeight="1" x14ac:dyDescent="0.3">
      <c r="A11" s="49" t="s">
        <v>91</v>
      </c>
      <c r="B11" s="65"/>
      <c r="C11" s="65"/>
      <c r="D11" s="65"/>
      <c r="E11" s="65"/>
      <c r="F11" s="65"/>
      <c r="G11" s="65"/>
      <c r="H11" s="65"/>
      <c r="I11" s="65"/>
    </row>
    <row r="12" spans="1:9" ht="18.75" x14ac:dyDescent="0.3">
      <c r="A12" s="4"/>
      <c r="B12" s="4"/>
      <c r="C12" s="2"/>
      <c r="D12" s="2"/>
      <c r="E12" s="2"/>
      <c r="F12" s="2"/>
      <c r="G12" s="2"/>
      <c r="H12" s="2"/>
      <c r="I12" s="2"/>
    </row>
    <row r="13" spans="1:9" ht="31.5" x14ac:dyDescent="0.25">
      <c r="A13" s="25" t="s">
        <v>92</v>
      </c>
      <c r="B13" s="17" t="s">
        <v>23</v>
      </c>
      <c r="C13" s="56" t="s">
        <v>94</v>
      </c>
      <c r="D13" s="56"/>
      <c r="E13" s="56"/>
      <c r="F13" s="56"/>
      <c r="G13" s="56"/>
      <c r="H13" s="56"/>
      <c r="I13" s="56"/>
    </row>
    <row r="14" spans="1:9" ht="15.75" x14ac:dyDescent="0.25">
      <c r="A14" s="26" t="s">
        <v>93</v>
      </c>
      <c r="B14" s="18" t="s">
        <v>6</v>
      </c>
      <c r="C14" s="21">
        <v>2020</v>
      </c>
      <c r="D14" s="21">
        <v>2021</v>
      </c>
      <c r="E14" s="21">
        <v>2022</v>
      </c>
      <c r="F14" s="21">
        <v>2023</v>
      </c>
      <c r="G14" s="21">
        <v>2024</v>
      </c>
      <c r="H14" s="21">
        <v>2025</v>
      </c>
      <c r="I14" s="21">
        <v>2026</v>
      </c>
    </row>
    <row r="15" spans="1:9" ht="78.75" x14ac:dyDescent="0.25">
      <c r="A15" s="8" t="s">
        <v>13</v>
      </c>
      <c r="B15" s="7" t="s">
        <v>52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</row>
    <row r="16" spans="1:9" ht="63" x14ac:dyDescent="0.25">
      <c r="A16" s="8" t="s">
        <v>15</v>
      </c>
      <c r="B16" s="7" t="s">
        <v>14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</row>
    <row r="17" spans="1:9" ht="129" customHeight="1" x14ac:dyDescent="0.25">
      <c r="A17" s="8" t="s">
        <v>18</v>
      </c>
      <c r="B17" s="8" t="s">
        <v>19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</row>
    <row r="18" spans="1:9" ht="15.75" x14ac:dyDescent="0.25">
      <c r="A18" s="55" t="s">
        <v>25</v>
      </c>
      <c r="B18" s="54" t="s">
        <v>23</v>
      </c>
      <c r="C18" s="17" t="s">
        <v>26</v>
      </c>
      <c r="D18" s="17" t="s">
        <v>26</v>
      </c>
      <c r="E18" s="17" t="s">
        <v>26</v>
      </c>
      <c r="F18" s="17" t="s">
        <v>26</v>
      </c>
      <c r="G18" s="17" t="s">
        <v>26</v>
      </c>
      <c r="H18" s="17" t="s">
        <v>26</v>
      </c>
      <c r="I18" s="17" t="s">
        <v>26</v>
      </c>
    </row>
    <row r="19" spans="1:9" ht="15.75" x14ac:dyDescent="0.25">
      <c r="A19" s="66"/>
      <c r="B19" s="67"/>
      <c r="C19" s="18" t="s">
        <v>27</v>
      </c>
      <c r="D19" s="18" t="s">
        <v>27</v>
      </c>
      <c r="E19" s="18" t="s">
        <v>27</v>
      </c>
      <c r="F19" s="18" t="s">
        <v>27</v>
      </c>
      <c r="G19" s="18" t="s">
        <v>27</v>
      </c>
      <c r="H19" s="18" t="s">
        <v>27</v>
      </c>
      <c r="I19" s="18" t="s">
        <v>27</v>
      </c>
    </row>
    <row r="20" spans="1:9" ht="69" customHeight="1" x14ac:dyDescent="0.25">
      <c r="A20" s="8" t="s">
        <v>28</v>
      </c>
      <c r="B20" s="7" t="s">
        <v>23</v>
      </c>
      <c r="C20" s="21">
        <v>31.3</v>
      </c>
      <c r="D20" s="21">
        <v>31.3</v>
      </c>
      <c r="E20" s="21">
        <v>31.3</v>
      </c>
      <c r="F20" s="21">
        <v>31.3</v>
      </c>
      <c r="G20" s="21">
        <v>31.3</v>
      </c>
      <c r="H20" s="21">
        <v>31.4</v>
      </c>
      <c r="I20" s="21">
        <v>31.5</v>
      </c>
    </row>
    <row r="21" spans="1:9" ht="110.25" x14ac:dyDescent="0.25">
      <c r="A21" s="8" t="s">
        <v>29</v>
      </c>
      <c r="B21" s="7" t="s">
        <v>96</v>
      </c>
      <c r="C21" s="21" t="s">
        <v>97</v>
      </c>
      <c r="D21" s="21">
        <v>0</v>
      </c>
      <c r="E21" s="21" t="s">
        <v>97</v>
      </c>
      <c r="F21" s="21" t="s">
        <v>98</v>
      </c>
      <c r="G21" s="21" t="s">
        <v>98</v>
      </c>
      <c r="H21" s="21" t="s">
        <v>97</v>
      </c>
      <c r="I21" s="21" t="s">
        <v>97</v>
      </c>
    </row>
    <row r="22" spans="1:9" ht="15.75" x14ac:dyDescent="0.25">
      <c r="A22" s="6" t="s">
        <v>95</v>
      </c>
      <c r="B22" s="6"/>
      <c r="C22" s="28"/>
      <c r="D22" s="28"/>
      <c r="E22" s="28"/>
      <c r="F22" s="28"/>
      <c r="G22" s="28"/>
      <c r="H22" s="28"/>
      <c r="I22" s="28"/>
    </row>
    <row r="23" spans="1:9" ht="15.75" x14ac:dyDescent="0.25">
      <c r="A23" s="6"/>
      <c r="B23" s="6"/>
      <c r="C23" s="28"/>
      <c r="D23" s="28"/>
      <c r="E23" s="28"/>
      <c r="F23" s="28"/>
      <c r="G23" s="28"/>
      <c r="H23" s="28"/>
      <c r="I23" s="28"/>
    </row>
    <row r="24" spans="1:9" ht="18.75" x14ac:dyDescent="0.3">
      <c r="A24" s="4"/>
      <c r="B24" s="4"/>
      <c r="C24" s="2"/>
      <c r="D24" s="2"/>
      <c r="E24" s="2"/>
      <c r="F24" s="2"/>
      <c r="G24" s="2"/>
      <c r="H24" s="2"/>
      <c r="I24" s="2"/>
    </row>
    <row r="25" spans="1:9" ht="18.75" x14ac:dyDescent="0.3">
      <c r="A25" s="4"/>
      <c r="B25" s="4"/>
      <c r="C25" s="2"/>
      <c r="D25" s="2"/>
      <c r="E25" s="2"/>
      <c r="F25" s="2"/>
      <c r="G25" s="2"/>
      <c r="H25" s="2"/>
      <c r="I25" s="2"/>
    </row>
    <row r="26" spans="1:9" ht="18.75" x14ac:dyDescent="0.3">
      <c r="A26" s="4"/>
      <c r="B26" s="4"/>
      <c r="C26" s="2"/>
      <c r="D26" s="2"/>
      <c r="E26" s="2"/>
      <c r="F26" s="2"/>
      <c r="G26" s="2"/>
      <c r="H26" s="2"/>
      <c r="I26" s="2"/>
    </row>
  </sheetData>
  <mergeCells count="4">
    <mergeCell ref="C13:I13"/>
    <mergeCell ref="A11:I11"/>
    <mergeCell ref="A18:A19"/>
    <mergeCell ref="B18:B19"/>
  </mergeCells>
  <pageMargins left="0.70866141732283472" right="0.51181102362204722" top="0.74803149606299213" bottom="0.55118110236220474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workbookViewId="0">
      <selection activeCell="I7" sqref="I7"/>
    </sheetView>
  </sheetViews>
  <sheetFormatPr defaultRowHeight="15" x14ac:dyDescent="0.25"/>
  <cols>
    <col min="1" max="1" width="7.85546875" customWidth="1"/>
    <col min="2" max="2" width="28.7109375" customWidth="1"/>
    <col min="3" max="3" width="22.42578125" customWidth="1"/>
    <col min="4" max="9" width="11.7109375" customWidth="1"/>
    <col min="10" max="10" width="10.5703125" customWidth="1"/>
    <col min="13" max="13" width="11.5703125" customWidth="1"/>
  </cols>
  <sheetData>
    <row r="1" spans="1:14" ht="18.75" x14ac:dyDescent="0.3">
      <c r="A1" s="4"/>
      <c r="B1" s="4"/>
      <c r="C1" s="4"/>
      <c r="D1" s="4"/>
      <c r="E1" s="4"/>
      <c r="F1" s="4"/>
      <c r="H1" s="4"/>
      <c r="I1" s="4" t="s">
        <v>210</v>
      </c>
      <c r="K1" s="4"/>
      <c r="L1" s="4"/>
      <c r="M1" s="4"/>
      <c r="N1" s="3"/>
    </row>
    <row r="2" spans="1:14" ht="18.75" x14ac:dyDescent="0.3">
      <c r="A2" s="4"/>
      <c r="B2" s="4"/>
      <c r="C2" s="4"/>
      <c r="D2" s="4"/>
      <c r="E2" s="4"/>
      <c r="F2" s="4"/>
      <c r="H2" s="4"/>
      <c r="I2" s="4"/>
      <c r="K2" s="4"/>
      <c r="L2" s="4"/>
      <c r="M2" s="4"/>
      <c r="N2" s="3"/>
    </row>
    <row r="3" spans="1:14" ht="18.75" x14ac:dyDescent="0.3">
      <c r="A3" s="4" t="s">
        <v>78</v>
      </c>
      <c r="B3" s="4"/>
      <c r="C3" s="4"/>
      <c r="D3" s="4"/>
      <c r="E3" s="4"/>
      <c r="F3" s="4"/>
      <c r="H3" s="4"/>
      <c r="I3" s="4" t="s">
        <v>171</v>
      </c>
      <c r="K3" s="4"/>
      <c r="L3" s="4"/>
      <c r="M3" s="4"/>
      <c r="N3" s="3"/>
    </row>
    <row r="4" spans="1:14" ht="18.75" x14ac:dyDescent="0.3">
      <c r="A4" s="4"/>
      <c r="B4" s="4"/>
      <c r="C4" s="4"/>
      <c r="D4" s="4"/>
      <c r="E4" s="4"/>
      <c r="F4" s="4"/>
      <c r="H4" s="4"/>
      <c r="I4" s="4"/>
      <c r="K4" s="4"/>
      <c r="L4" s="4"/>
      <c r="M4" s="4"/>
      <c r="N4" s="3"/>
    </row>
    <row r="5" spans="1:14" ht="18.75" x14ac:dyDescent="0.3">
      <c r="A5" s="4" t="s">
        <v>179</v>
      </c>
      <c r="B5" s="4"/>
      <c r="C5" s="4"/>
      <c r="D5" s="4"/>
      <c r="E5" s="4"/>
      <c r="F5" s="4"/>
      <c r="H5" s="4"/>
      <c r="I5" s="4" t="s">
        <v>121</v>
      </c>
      <c r="K5" s="4"/>
      <c r="L5" s="4"/>
      <c r="M5" s="4"/>
      <c r="N5" s="3"/>
    </row>
    <row r="6" spans="1:14" ht="18.75" x14ac:dyDescent="0.3">
      <c r="A6" s="4" t="s">
        <v>78</v>
      </c>
      <c r="B6" s="4"/>
      <c r="C6" s="4"/>
      <c r="D6" s="4"/>
      <c r="E6" s="4"/>
      <c r="F6" s="4"/>
      <c r="H6" s="4"/>
      <c r="I6" s="4" t="s">
        <v>220</v>
      </c>
      <c r="K6" s="4"/>
      <c r="L6" s="4"/>
      <c r="M6" s="4"/>
      <c r="N6" s="3"/>
    </row>
    <row r="7" spans="1:14" ht="18.75" x14ac:dyDescent="0.3">
      <c r="A7" s="4"/>
      <c r="B7" s="4"/>
      <c r="C7" s="4"/>
      <c r="D7" s="4"/>
      <c r="E7" s="4"/>
      <c r="F7" s="4"/>
      <c r="H7" s="4"/>
      <c r="I7" s="4"/>
      <c r="K7" s="4"/>
      <c r="L7" s="4"/>
      <c r="M7" s="4"/>
      <c r="N7" s="3"/>
    </row>
    <row r="8" spans="1:14" ht="18.75" x14ac:dyDescent="0.3">
      <c r="A8" s="4" t="s">
        <v>78</v>
      </c>
      <c r="B8" s="4"/>
      <c r="C8" s="4"/>
      <c r="D8" s="4"/>
      <c r="E8" s="4"/>
      <c r="F8" s="4"/>
      <c r="H8" s="4"/>
      <c r="I8" s="4" t="s">
        <v>183</v>
      </c>
      <c r="K8" s="4"/>
      <c r="L8" s="4"/>
      <c r="M8" s="4"/>
      <c r="N8" s="3"/>
    </row>
    <row r="9" spans="1:14" ht="18.75" x14ac:dyDescent="0.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3"/>
    </row>
    <row r="10" spans="1:14" ht="36" customHeight="1" x14ac:dyDescent="0.3">
      <c r="A10" s="59" t="s">
        <v>99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3"/>
    </row>
    <row r="11" spans="1:14" ht="18.75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3"/>
    </row>
    <row r="12" spans="1:14" ht="18.75" x14ac:dyDescent="0.3">
      <c r="A12" s="17" t="s">
        <v>56</v>
      </c>
      <c r="B12" s="72" t="s">
        <v>57</v>
      </c>
      <c r="C12" s="72" t="s">
        <v>58</v>
      </c>
      <c r="D12" s="63" t="s">
        <v>59</v>
      </c>
      <c r="E12" s="63"/>
      <c r="F12" s="63"/>
      <c r="G12" s="63"/>
      <c r="H12" s="63"/>
      <c r="I12" s="63"/>
      <c r="J12" s="63"/>
      <c r="K12" s="72" t="s">
        <v>60</v>
      </c>
      <c r="L12" s="72"/>
      <c r="M12" s="72"/>
      <c r="N12" s="3"/>
    </row>
    <row r="13" spans="1:14" ht="18.75" x14ac:dyDescent="0.3">
      <c r="A13" s="18" t="s">
        <v>3</v>
      </c>
      <c r="B13" s="72"/>
      <c r="C13" s="72"/>
      <c r="D13" s="7">
        <v>2020</v>
      </c>
      <c r="E13" s="7">
        <v>2021</v>
      </c>
      <c r="F13" s="7">
        <v>2022</v>
      </c>
      <c r="G13" s="7">
        <v>2023</v>
      </c>
      <c r="H13" s="7">
        <v>2024</v>
      </c>
      <c r="I13" s="7">
        <v>2025</v>
      </c>
      <c r="J13" s="7">
        <v>2026</v>
      </c>
      <c r="K13" s="72"/>
      <c r="L13" s="72"/>
      <c r="M13" s="72"/>
      <c r="N13" s="3"/>
    </row>
    <row r="14" spans="1:14" ht="41.25" customHeight="1" x14ac:dyDescent="0.3">
      <c r="A14" s="54">
        <v>1</v>
      </c>
      <c r="B14" s="55" t="s">
        <v>100</v>
      </c>
      <c r="C14" s="55" t="s">
        <v>182</v>
      </c>
      <c r="D14" s="19">
        <v>2448.4</v>
      </c>
      <c r="E14" s="7">
        <v>2693.5</v>
      </c>
      <c r="F14" s="7">
        <v>3232.4</v>
      </c>
      <c r="G14" s="7">
        <f>3663.2+4.1</f>
        <v>3667.2999999999997</v>
      </c>
      <c r="H14" s="7">
        <v>3661.5</v>
      </c>
      <c r="I14" s="7">
        <v>3661.5</v>
      </c>
      <c r="J14" s="7">
        <v>3661.5</v>
      </c>
      <c r="K14" s="69" t="s">
        <v>63</v>
      </c>
      <c r="L14" s="70"/>
      <c r="M14" s="71"/>
      <c r="N14" s="3"/>
    </row>
    <row r="15" spans="1:14" ht="44.25" customHeight="1" x14ac:dyDescent="0.3">
      <c r="A15" s="54"/>
      <c r="B15" s="55"/>
      <c r="C15" s="55"/>
      <c r="D15" s="7">
        <v>14.8</v>
      </c>
      <c r="E15" s="7">
        <v>0</v>
      </c>
      <c r="F15" s="7">
        <v>219.5</v>
      </c>
      <c r="G15" s="7">
        <v>0</v>
      </c>
      <c r="H15" s="7">
        <v>0</v>
      </c>
      <c r="I15" s="7">
        <v>0</v>
      </c>
      <c r="J15" s="7">
        <v>0</v>
      </c>
      <c r="K15" s="69" t="s">
        <v>101</v>
      </c>
      <c r="L15" s="70"/>
      <c r="M15" s="71"/>
      <c r="N15" s="3"/>
    </row>
    <row r="16" spans="1:14" ht="81" customHeight="1" x14ac:dyDescent="0.3">
      <c r="A16" s="7">
        <v>2</v>
      </c>
      <c r="B16" s="8" t="s">
        <v>102</v>
      </c>
      <c r="C16" s="8" t="s">
        <v>182</v>
      </c>
      <c r="D16" s="7">
        <v>179.9</v>
      </c>
      <c r="E16" s="7">
        <v>240.8</v>
      </c>
      <c r="F16" s="7">
        <v>118.9</v>
      </c>
      <c r="G16" s="7">
        <v>167.3</v>
      </c>
      <c r="H16" s="7">
        <v>203.6</v>
      </c>
      <c r="I16" s="7">
        <v>203.6</v>
      </c>
      <c r="J16" s="7">
        <v>203.6</v>
      </c>
      <c r="K16" s="69" t="s">
        <v>63</v>
      </c>
      <c r="L16" s="70"/>
      <c r="M16" s="71"/>
      <c r="N16" s="3"/>
    </row>
    <row r="17" spans="1:14" ht="90.75" customHeight="1" x14ac:dyDescent="0.3">
      <c r="A17" s="7">
        <v>3</v>
      </c>
      <c r="B17" s="8" t="s">
        <v>103</v>
      </c>
      <c r="C17" s="8" t="s">
        <v>182</v>
      </c>
      <c r="D17" s="7">
        <v>10</v>
      </c>
      <c r="E17" s="7">
        <v>0</v>
      </c>
      <c r="F17" s="7">
        <v>20</v>
      </c>
      <c r="G17" s="7">
        <v>0</v>
      </c>
      <c r="H17" s="7">
        <v>0</v>
      </c>
      <c r="I17" s="7">
        <v>0</v>
      </c>
      <c r="J17" s="7"/>
      <c r="K17" s="69" t="s">
        <v>63</v>
      </c>
      <c r="L17" s="70"/>
      <c r="M17" s="71"/>
      <c r="N17" s="3"/>
    </row>
    <row r="18" spans="1:14" ht="18.75" x14ac:dyDescent="0.3">
      <c r="A18" s="7"/>
      <c r="B18" s="73" t="s">
        <v>88</v>
      </c>
      <c r="C18" s="74"/>
      <c r="D18" s="7">
        <f>D19+D20</f>
        <v>2653.1000000000004</v>
      </c>
      <c r="E18" s="7">
        <f t="shared" ref="E18:J18" si="0">E19+E20</f>
        <v>2934.3</v>
      </c>
      <c r="F18" s="7">
        <f t="shared" si="0"/>
        <v>3590.8</v>
      </c>
      <c r="G18" s="7">
        <f t="shared" si="0"/>
        <v>3834.6</v>
      </c>
      <c r="H18" s="7">
        <f t="shared" si="0"/>
        <v>3865.1</v>
      </c>
      <c r="I18" s="7">
        <f t="shared" si="0"/>
        <v>3865.1</v>
      </c>
      <c r="J18" s="7">
        <f t="shared" si="0"/>
        <v>3865.1</v>
      </c>
      <c r="K18" s="54"/>
      <c r="L18" s="54"/>
      <c r="M18" s="54"/>
      <c r="N18" s="3"/>
    </row>
    <row r="19" spans="1:14" ht="18.75" x14ac:dyDescent="0.3">
      <c r="A19" s="7"/>
      <c r="B19" s="73" t="s">
        <v>63</v>
      </c>
      <c r="C19" s="74"/>
      <c r="D19" s="7">
        <f>D14+D16+D17</f>
        <v>2638.3</v>
      </c>
      <c r="E19" s="7">
        <f t="shared" ref="E19:J19" si="1">E14+E16+E17</f>
        <v>2934.3</v>
      </c>
      <c r="F19" s="7">
        <f t="shared" si="1"/>
        <v>3371.3</v>
      </c>
      <c r="G19" s="7">
        <f t="shared" si="1"/>
        <v>3834.6</v>
      </c>
      <c r="H19" s="7">
        <f t="shared" si="1"/>
        <v>3865.1</v>
      </c>
      <c r="I19" s="7">
        <f t="shared" si="1"/>
        <v>3865.1</v>
      </c>
      <c r="J19" s="7">
        <f t="shared" si="1"/>
        <v>3865.1</v>
      </c>
      <c r="K19" s="54"/>
      <c r="L19" s="54"/>
      <c r="M19" s="54"/>
      <c r="N19" s="3"/>
    </row>
    <row r="20" spans="1:14" ht="18.75" x14ac:dyDescent="0.3">
      <c r="A20" s="7"/>
      <c r="B20" s="7" t="s">
        <v>64</v>
      </c>
      <c r="C20" s="7"/>
      <c r="D20" s="7">
        <f>D15</f>
        <v>14.8</v>
      </c>
      <c r="E20" s="7">
        <f t="shared" ref="E20:J20" si="2">E15</f>
        <v>0</v>
      </c>
      <c r="F20" s="7">
        <f t="shared" si="2"/>
        <v>219.5</v>
      </c>
      <c r="G20" s="7">
        <f t="shared" si="2"/>
        <v>0</v>
      </c>
      <c r="H20" s="7">
        <f t="shared" si="2"/>
        <v>0</v>
      </c>
      <c r="I20" s="7">
        <f t="shared" si="2"/>
        <v>0</v>
      </c>
      <c r="J20" s="7">
        <f t="shared" si="2"/>
        <v>0</v>
      </c>
      <c r="K20" s="54"/>
      <c r="L20" s="54"/>
      <c r="M20" s="54"/>
      <c r="N20" s="3"/>
    </row>
    <row r="21" spans="1:14" ht="18.75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3"/>
    </row>
    <row r="22" spans="1:14" ht="18.75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3"/>
    </row>
    <row r="23" spans="1:14" ht="18.75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</sheetData>
  <mergeCells count="17">
    <mergeCell ref="A14:A15"/>
    <mergeCell ref="K18:M18"/>
    <mergeCell ref="K19:M19"/>
    <mergeCell ref="K20:M20"/>
    <mergeCell ref="A10:M10"/>
    <mergeCell ref="K15:M15"/>
    <mergeCell ref="K14:M14"/>
    <mergeCell ref="K16:M16"/>
    <mergeCell ref="K17:M17"/>
    <mergeCell ref="B12:B13"/>
    <mergeCell ref="D12:J12"/>
    <mergeCell ref="C12:C13"/>
    <mergeCell ref="K12:M13"/>
    <mergeCell ref="B14:B15"/>
    <mergeCell ref="C14:C15"/>
    <mergeCell ref="B19:C19"/>
    <mergeCell ref="B18:C18"/>
  </mergeCells>
  <pageMargins left="0.70866141732283472" right="0.70866141732283472" top="0.74803149606299213" bottom="0.35433070866141736" header="0.31496062992125984" footer="0.31496062992125984"/>
  <pageSetup paperSize="9" scale="77" fitToHeight="2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H8" sqref="H8"/>
    </sheetView>
  </sheetViews>
  <sheetFormatPr defaultRowHeight="15" x14ac:dyDescent="0.25"/>
  <cols>
    <col min="2" max="2" width="31.5703125" customWidth="1"/>
    <col min="3" max="3" width="11.42578125" customWidth="1"/>
    <col min="4" max="10" width="12.7109375" customWidth="1"/>
  </cols>
  <sheetData>
    <row r="1" spans="1:10" ht="18.75" x14ac:dyDescent="0.3">
      <c r="H1" s="4" t="s">
        <v>211</v>
      </c>
    </row>
    <row r="2" spans="1:10" ht="18.75" x14ac:dyDescent="0.3">
      <c r="H2" s="4"/>
    </row>
    <row r="3" spans="1:10" ht="18.75" x14ac:dyDescent="0.3">
      <c r="H3" s="4" t="s">
        <v>171</v>
      </c>
    </row>
    <row r="4" spans="1:10" ht="18.75" x14ac:dyDescent="0.3">
      <c r="H4" s="4"/>
    </row>
    <row r="5" spans="1:10" ht="18.75" x14ac:dyDescent="0.3">
      <c r="H5" s="4" t="s">
        <v>121</v>
      </c>
    </row>
    <row r="6" spans="1:10" ht="18.75" x14ac:dyDescent="0.3">
      <c r="H6" s="4" t="s">
        <v>184</v>
      </c>
    </row>
    <row r="7" spans="1:10" ht="18.75" x14ac:dyDescent="0.3">
      <c r="H7" s="4" t="s">
        <v>221</v>
      </c>
    </row>
    <row r="9" spans="1:10" ht="18.75" x14ac:dyDescent="0.3">
      <c r="H9" s="4" t="s">
        <v>75</v>
      </c>
    </row>
    <row r="11" spans="1:10" ht="18.75" x14ac:dyDescent="0.25">
      <c r="A11" s="59" t="s">
        <v>104</v>
      </c>
      <c r="B11" s="59"/>
      <c r="C11" s="59"/>
      <c r="D11" s="59"/>
      <c r="E11" s="59"/>
      <c r="F11" s="59"/>
      <c r="G11" s="59"/>
      <c r="H11" s="59"/>
      <c r="I11" s="59"/>
      <c r="J11" s="59"/>
    </row>
    <row r="12" spans="1:10" ht="18.75" x14ac:dyDescent="0.3">
      <c r="A12" s="49" t="s">
        <v>105</v>
      </c>
      <c r="B12" s="49"/>
      <c r="C12" s="49"/>
      <c r="D12" s="49"/>
      <c r="E12" s="49"/>
      <c r="F12" s="49"/>
      <c r="G12" s="49"/>
      <c r="H12" s="49"/>
      <c r="I12" s="49"/>
      <c r="J12" s="49"/>
    </row>
    <row r="13" spans="1:10" ht="15.75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 ht="15.75" x14ac:dyDescent="0.25">
      <c r="A14" s="72" t="s">
        <v>80</v>
      </c>
      <c r="B14" s="55" t="s">
        <v>106</v>
      </c>
      <c r="C14" s="21" t="s">
        <v>23</v>
      </c>
      <c r="D14" s="63" t="s">
        <v>107</v>
      </c>
      <c r="E14" s="63"/>
      <c r="F14" s="63"/>
      <c r="G14" s="63"/>
      <c r="H14" s="63"/>
      <c r="I14" s="63"/>
      <c r="J14" s="63"/>
    </row>
    <row r="15" spans="1:10" ht="24" customHeight="1" x14ac:dyDescent="0.25">
      <c r="A15" s="72"/>
      <c r="B15" s="55"/>
      <c r="C15" s="7" t="s">
        <v>6</v>
      </c>
      <c r="D15" s="21" t="s">
        <v>7</v>
      </c>
      <c r="E15" s="21" t="s">
        <v>8</v>
      </c>
      <c r="F15" s="21" t="s">
        <v>9</v>
      </c>
      <c r="G15" s="21" t="s">
        <v>10</v>
      </c>
      <c r="H15" s="21" t="s">
        <v>185</v>
      </c>
      <c r="I15" s="21" t="s">
        <v>186</v>
      </c>
      <c r="J15" s="21" t="s">
        <v>187</v>
      </c>
    </row>
    <row r="16" spans="1:10" ht="47.25" x14ac:dyDescent="0.25">
      <c r="A16" s="7">
        <v>1</v>
      </c>
      <c r="B16" s="8" t="s">
        <v>13</v>
      </c>
      <c r="C16" s="7" t="s">
        <v>14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</row>
    <row r="17" spans="1:10" ht="31.5" x14ac:dyDescent="0.25">
      <c r="A17" s="7">
        <v>2</v>
      </c>
      <c r="B17" s="8" t="s">
        <v>15</v>
      </c>
      <c r="C17" s="7" t="s">
        <v>14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</row>
    <row r="18" spans="1:10" ht="78.75" x14ac:dyDescent="0.25">
      <c r="A18" s="7">
        <v>3</v>
      </c>
      <c r="B18" s="8" t="s">
        <v>18</v>
      </c>
      <c r="C18" s="7" t="s">
        <v>19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</row>
    <row r="19" spans="1:10" ht="78.75" x14ac:dyDescent="0.25">
      <c r="A19" s="7">
        <v>4</v>
      </c>
      <c r="B19" s="8" t="s">
        <v>33</v>
      </c>
      <c r="C19" s="7" t="s">
        <v>34</v>
      </c>
      <c r="D19" s="21" t="s">
        <v>35</v>
      </c>
      <c r="E19" s="21" t="s">
        <v>35</v>
      </c>
      <c r="F19" s="21" t="s">
        <v>35</v>
      </c>
      <c r="G19" s="21" t="s">
        <v>35</v>
      </c>
      <c r="H19" s="21" t="s">
        <v>35</v>
      </c>
      <c r="I19" s="21" t="s">
        <v>35</v>
      </c>
      <c r="J19" s="21" t="s">
        <v>35</v>
      </c>
    </row>
    <row r="20" spans="1:10" ht="63" x14ac:dyDescent="0.25">
      <c r="A20" s="7">
        <v>5</v>
      </c>
      <c r="B20" s="8" t="s">
        <v>36</v>
      </c>
      <c r="C20" s="7" t="s">
        <v>34</v>
      </c>
      <c r="D20" s="21" t="s">
        <v>35</v>
      </c>
      <c r="E20" s="21" t="s">
        <v>35</v>
      </c>
      <c r="F20" s="21" t="s">
        <v>35</v>
      </c>
      <c r="G20" s="21" t="s">
        <v>35</v>
      </c>
      <c r="H20" s="21" t="s">
        <v>35</v>
      </c>
      <c r="I20" s="21" t="s">
        <v>35</v>
      </c>
      <c r="J20" s="21" t="s">
        <v>35</v>
      </c>
    </row>
    <row r="21" spans="1:10" ht="78.75" x14ac:dyDescent="0.25">
      <c r="A21" s="7">
        <v>6</v>
      </c>
      <c r="B21" s="8" t="s">
        <v>37</v>
      </c>
      <c r="C21" s="7" t="s">
        <v>34</v>
      </c>
      <c r="D21" s="21" t="s">
        <v>35</v>
      </c>
      <c r="E21" s="21" t="s">
        <v>35</v>
      </c>
      <c r="F21" s="21" t="s">
        <v>35</v>
      </c>
      <c r="G21" s="21" t="s">
        <v>35</v>
      </c>
      <c r="H21" s="21" t="s">
        <v>35</v>
      </c>
      <c r="I21" s="21" t="s">
        <v>35</v>
      </c>
      <c r="J21" s="21" t="s">
        <v>35</v>
      </c>
    </row>
    <row r="22" spans="1:10" ht="189" x14ac:dyDescent="0.25">
      <c r="A22" s="7">
        <v>7</v>
      </c>
      <c r="B22" s="8" t="s">
        <v>38</v>
      </c>
      <c r="C22" s="7" t="s">
        <v>108</v>
      </c>
      <c r="D22" s="21">
        <v>100</v>
      </c>
      <c r="E22" s="21">
        <v>100</v>
      </c>
      <c r="F22" s="21">
        <v>100</v>
      </c>
      <c r="G22" s="21">
        <v>100</v>
      </c>
      <c r="H22" s="21">
        <v>100</v>
      </c>
      <c r="I22" s="21">
        <v>100</v>
      </c>
      <c r="J22" s="21">
        <v>100</v>
      </c>
    </row>
    <row r="23" spans="1:10" ht="110.25" x14ac:dyDescent="0.25">
      <c r="A23" s="7">
        <v>8</v>
      </c>
      <c r="B23" s="8" t="s">
        <v>39</v>
      </c>
      <c r="C23" s="7" t="s">
        <v>108</v>
      </c>
      <c r="D23" s="21" t="s">
        <v>40</v>
      </c>
      <c r="E23" s="21" t="s">
        <v>40</v>
      </c>
      <c r="F23" s="21" t="s">
        <v>40</v>
      </c>
      <c r="G23" s="21" t="s">
        <v>40</v>
      </c>
      <c r="H23" s="21" t="s">
        <v>40</v>
      </c>
      <c r="I23" s="21" t="s">
        <v>40</v>
      </c>
      <c r="J23" s="21" t="s">
        <v>40</v>
      </c>
    </row>
    <row r="24" spans="1:10" ht="157.5" x14ac:dyDescent="0.25">
      <c r="A24" s="7">
        <v>9</v>
      </c>
      <c r="B24" s="8" t="s">
        <v>41</v>
      </c>
      <c r="C24" s="7" t="s">
        <v>108</v>
      </c>
      <c r="D24" s="7" t="s">
        <v>42</v>
      </c>
      <c r="E24" s="7" t="s">
        <v>42</v>
      </c>
      <c r="F24" s="7" t="s">
        <v>42</v>
      </c>
      <c r="G24" s="7" t="s">
        <v>42</v>
      </c>
      <c r="H24" s="7" t="s">
        <v>42</v>
      </c>
      <c r="I24" s="7" t="s">
        <v>42</v>
      </c>
      <c r="J24" s="7" t="s">
        <v>42</v>
      </c>
    </row>
    <row r="25" spans="1:10" ht="47.25" x14ac:dyDescent="0.25">
      <c r="A25" s="7">
        <v>10</v>
      </c>
      <c r="B25" s="8" t="s">
        <v>43</v>
      </c>
      <c r="C25" s="7" t="s">
        <v>34</v>
      </c>
      <c r="D25" s="7" t="s">
        <v>35</v>
      </c>
      <c r="E25" s="7" t="s">
        <v>35</v>
      </c>
      <c r="F25" s="7" t="s">
        <v>35</v>
      </c>
      <c r="G25" s="7" t="s">
        <v>35</v>
      </c>
      <c r="H25" s="7" t="s">
        <v>35</v>
      </c>
      <c r="I25" s="7" t="s">
        <v>35</v>
      </c>
      <c r="J25" s="7" t="s">
        <v>35</v>
      </c>
    </row>
    <row r="26" spans="1:10" ht="51" customHeight="1" x14ac:dyDescent="0.25">
      <c r="A26" s="7">
        <v>11</v>
      </c>
      <c r="B26" s="8" t="s">
        <v>44</v>
      </c>
      <c r="C26" s="7" t="s">
        <v>34</v>
      </c>
      <c r="D26" s="21" t="s">
        <v>35</v>
      </c>
      <c r="E26" s="21" t="s">
        <v>35</v>
      </c>
      <c r="F26" s="21" t="s">
        <v>35</v>
      </c>
      <c r="G26" s="21" t="s">
        <v>35</v>
      </c>
      <c r="H26" s="21" t="s">
        <v>35</v>
      </c>
      <c r="I26" s="21" t="s">
        <v>35</v>
      </c>
      <c r="J26" s="21" t="s">
        <v>35</v>
      </c>
    </row>
    <row r="27" spans="1:10" ht="49.5" customHeight="1" x14ac:dyDescent="0.25">
      <c r="A27" s="7">
        <v>12</v>
      </c>
      <c r="B27" s="8" t="s">
        <v>45</v>
      </c>
      <c r="C27" s="7" t="s">
        <v>108</v>
      </c>
      <c r="D27" s="21">
        <v>100</v>
      </c>
      <c r="E27" s="21">
        <v>100</v>
      </c>
      <c r="F27" s="21">
        <v>100</v>
      </c>
      <c r="G27" s="21">
        <v>100</v>
      </c>
      <c r="H27" s="21">
        <v>100</v>
      </c>
      <c r="I27" s="21">
        <v>100</v>
      </c>
      <c r="J27" s="21">
        <v>100</v>
      </c>
    </row>
    <row r="28" spans="1:10" ht="63.75" customHeight="1" x14ac:dyDescent="0.25">
      <c r="A28" s="7">
        <v>13</v>
      </c>
      <c r="B28" s="8" t="s">
        <v>46</v>
      </c>
      <c r="C28" s="7" t="s">
        <v>34</v>
      </c>
      <c r="D28" s="21" t="s">
        <v>35</v>
      </c>
      <c r="E28" s="21" t="s">
        <v>35</v>
      </c>
      <c r="F28" s="21" t="s">
        <v>35</v>
      </c>
      <c r="G28" s="21" t="s">
        <v>35</v>
      </c>
      <c r="H28" s="21" t="s">
        <v>35</v>
      </c>
      <c r="I28" s="21" t="s">
        <v>35</v>
      </c>
      <c r="J28" s="21" t="s">
        <v>35</v>
      </c>
    </row>
    <row r="29" spans="1:10" ht="78.75" customHeight="1" x14ac:dyDescent="0.25">
      <c r="A29" s="7">
        <v>14</v>
      </c>
      <c r="B29" s="8" t="s">
        <v>47</v>
      </c>
      <c r="C29" s="7" t="s">
        <v>34</v>
      </c>
      <c r="D29" s="21" t="s">
        <v>35</v>
      </c>
      <c r="E29" s="21" t="s">
        <v>35</v>
      </c>
      <c r="F29" s="21" t="s">
        <v>35</v>
      </c>
      <c r="G29" s="21" t="s">
        <v>35</v>
      </c>
      <c r="H29" s="21" t="s">
        <v>35</v>
      </c>
      <c r="I29" s="21" t="s">
        <v>35</v>
      </c>
      <c r="J29" s="21" t="s">
        <v>35</v>
      </c>
    </row>
    <row r="30" spans="1:10" ht="15.75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0" ht="15.75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0" ht="15.75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0" ht="15.7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</row>
    <row r="34" spans="1:10" ht="15.75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</row>
    <row r="35" spans="1:10" ht="15.75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</row>
  </sheetData>
  <mergeCells count="5">
    <mergeCell ref="B14:B15"/>
    <mergeCell ref="A14:A15"/>
    <mergeCell ref="D14:J14"/>
    <mergeCell ref="A11:J11"/>
    <mergeCell ref="A12:J12"/>
  </mergeCells>
  <pageMargins left="0.70866141732283472" right="0.70866141732283472" top="0.74803149606299213" bottom="0.35433070866141736" header="0.31496062992125984" footer="0.31496062992125984"/>
  <pageSetup paperSize="9" scale="9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workbookViewId="0">
      <selection activeCell="H8" sqref="H8"/>
    </sheetView>
  </sheetViews>
  <sheetFormatPr defaultRowHeight="15" x14ac:dyDescent="0.25"/>
  <cols>
    <col min="1" max="1" width="16.5703125" customWidth="1"/>
    <col min="2" max="2" width="26.140625" customWidth="1"/>
    <col min="3" max="3" width="21" customWidth="1"/>
    <col min="4" max="10" width="10.7109375" customWidth="1"/>
    <col min="11" max="11" width="12.42578125" customWidth="1"/>
  </cols>
  <sheetData>
    <row r="2" spans="1:11" ht="18.75" x14ac:dyDescent="0.3">
      <c r="A2" s="4"/>
      <c r="B2" s="4"/>
      <c r="C2" s="4"/>
      <c r="D2" s="4"/>
      <c r="E2" s="4"/>
      <c r="F2" s="4"/>
      <c r="G2" s="4"/>
      <c r="H2" s="4" t="s">
        <v>212</v>
      </c>
      <c r="J2" s="4"/>
      <c r="K2" s="4"/>
    </row>
    <row r="3" spans="1:11" ht="18.75" x14ac:dyDescent="0.3">
      <c r="A3" s="4" t="s">
        <v>78</v>
      </c>
      <c r="B3" s="4"/>
      <c r="C3" s="4"/>
      <c r="D3" s="4"/>
      <c r="E3" s="4"/>
      <c r="F3" s="4"/>
      <c r="G3" s="4"/>
      <c r="H3" s="4"/>
      <c r="J3" s="4"/>
      <c r="K3" s="4"/>
    </row>
    <row r="4" spans="1:11" ht="18.75" x14ac:dyDescent="0.3">
      <c r="A4" s="4" t="s">
        <v>74</v>
      </c>
      <c r="B4" s="4"/>
      <c r="C4" s="4"/>
      <c r="D4" s="4"/>
      <c r="E4" s="4"/>
      <c r="F4" s="4"/>
      <c r="G4" s="4"/>
      <c r="H4" s="4" t="s">
        <v>168</v>
      </c>
      <c r="J4" s="4"/>
      <c r="K4" s="4"/>
    </row>
    <row r="5" spans="1:11" ht="18.75" x14ac:dyDescent="0.3">
      <c r="A5" s="4"/>
      <c r="B5" s="4"/>
      <c r="C5" s="4"/>
      <c r="D5" s="4"/>
      <c r="E5" s="4"/>
      <c r="F5" s="4"/>
      <c r="G5" s="4"/>
      <c r="H5" s="4"/>
      <c r="J5" s="4"/>
      <c r="K5" s="4"/>
    </row>
    <row r="6" spans="1:11" ht="18.75" x14ac:dyDescent="0.3">
      <c r="A6" s="4"/>
      <c r="B6" s="4"/>
      <c r="C6" s="4"/>
      <c r="D6" s="4"/>
      <c r="E6" s="4"/>
      <c r="F6" s="4"/>
      <c r="G6" s="4"/>
      <c r="H6" s="4" t="s">
        <v>121</v>
      </c>
      <c r="J6" s="4"/>
      <c r="K6" s="4"/>
    </row>
    <row r="7" spans="1:11" ht="18.75" x14ac:dyDescent="0.3">
      <c r="A7" s="4"/>
      <c r="B7" s="4"/>
      <c r="C7" s="4"/>
      <c r="D7" s="4"/>
      <c r="E7" s="4"/>
      <c r="F7" s="4"/>
      <c r="G7" s="4"/>
      <c r="H7" s="4" t="s">
        <v>222</v>
      </c>
      <c r="J7" s="4"/>
      <c r="K7" s="4"/>
    </row>
    <row r="8" spans="1:11" ht="18.75" x14ac:dyDescent="0.3">
      <c r="A8" s="4" t="s">
        <v>51</v>
      </c>
      <c r="B8" s="4"/>
      <c r="C8" s="4"/>
      <c r="D8" s="4"/>
      <c r="E8" s="4"/>
      <c r="F8" s="4"/>
      <c r="G8" s="4"/>
      <c r="H8" s="4"/>
      <c r="J8" s="4"/>
      <c r="K8" s="4"/>
    </row>
    <row r="9" spans="1:11" ht="18.75" x14ac:dyDescent="0.3">
      <c r="A9" s="4"/>
      <c r="B9" s="4"/>
      <c r="C9" s="4"/>
      <c r="D9" s="4"/>
      <c r="E9" s="4"/>
      <c r="F9" s="4"/>
      <c r="G9" s="4"/>
      <c r="H9" s="4" t="s">
        <v>188</v>
      </c>
      <c r="J9" s="4"/>
      <c r="K9" s="4"/>
    </row>
    <row r="10" spans="1:11" ht="18.75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ht="18.75" x14ac:dyDescent="0.25">
      <c r="A11" s="59" t="s">
        <v>109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</row>
    <row r="12" spans="1:11" ht="18.75" x14ac:dyDescent="0.25">
      <c r="A12" s="59" t="s">
        <v>110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</row>
    <row r="14" spans="1:11" ht="15.75" x14ac:dyDescent="0.25">
      <c r="A14" s="72" t="s">
        <v>111</v>
      </c>
      <c r="B14" s="63" t="s">
        <v>112</v>
      </c>
      <c r="C14" s="63" t="s">
        <v>60</v>
      </c>
      <c r="D14" s="56" t="s">
        <v>113</v>
      </c>
      <c r="E14" s="56"/>
      <c r="F14" s="56"/>
      <c r="G14" s="56"/>
      <c r="H14" s="56"/>
      <c r="I14" s="56"/>
      <c r="J14" s="56"/>
      <c r="K14" s="56" t="s">
        <v>65</v>
      </c>
    </row>
    <row r="15" spans="1:11" ht="15.75" x14ac:dyDescent="0.25">
      <c r="A15" s="72"/>
      <c r="B15" s="63"/>
      <c r="C15" s="63"/>
      <c r="D15" s="21" t="s">
        <v>7</v>
      </c>
      <c r="E15" s="21" t="s">
        <v>8</v>
      </c>
      <c r="F15" s="21" t="s">
        <v>9</v>
      </c>
      <c r="G15" s="21" t="s">
        <v>10</v>
      </c>
      <c r="H15" s="21" t="s">
        <v>11</v>
      </c>
      <c r="I15" s="21" t="s">
        <v>12</v>
      </c>
      <c r="J15" s="21" t="s">
        <v>187</v>
      </c>
      <c r="K15" s="56"/>
    </row>
    <row r="16" spans="1:11" ht="21.95" customHeight="1" x14ac:dyDescent="0.25">
      <c r="A16" s="55" t="s">
        <v>114</v>
      </c>
      <c r="B16" s="55" t="s">
        <v>115</v>
      </c>
      <c r="C16" s="7" t="s">
        <v>116</v>
      </c>
      <c r="D16" s="7">
        <f t="shared" ref="D16:F16" si="0">D17+D18</f>
        <v>12994.3</v>
      </c>
      <c r="E16" s="7">
        <f t="shared" si="0"/>
        <v>12297.4</v>
      </c>
      <c r="F16" s="7">
        <f t="shared" si="0"/>
        <v>13742.300000000001</v>
      </c>
      <c r="G16" s="7">
        <f>G17+G18</f>
        <v>14042.9</v>
      </c>
      <c r="H16" s="7">
        <f t="shared" ref="H16:J16" si="1">H17+H18</f>
        <v>14090.9</v>
      </c>
      <c r="I16" s="7">
        <f t="shared" si="1"/>
        <v>14090.3</v>
      </c>
      <c r="J16" s="7">
        <f t="shared" si="1"/>
        <v>14090.3</v>
      </c>
      <c r="K16" s="7">
        <f>SUM(D16:J16)</f>
        <v>95348.400000000009</v>
      </c>
    </row>
    <row r="17" spans="1:11" ht="21.95" customHeight="1" x14ac:dyDescent="0.25">
      <c r="A17" s="55"/>
      <c r="B17" s="55"/>
      <c r="C17" s="7" t="s">
        <v>73</v>
      </c>
      <c r="D17" s="7">
        <v>47.3</v>
      </c>
      <c r="E17" s="7">
        <v>0</v>
      </c>
      <c r="F17" s="7">
        <v>1131.7</v>
      </c>
      <c r="G17" s="7">
        <f>G20+G23</f>
        <v>0</v>
      </c>
      <c r="H17" s="7">
        <f t="shared" ref="H17:J17" si="2">H20+H23</f>
        <v>0</v>
      </c>
      <c r="I17" s="7">
        <f t="shared" si="2"/>
        <v>0</v>
      </c>
      <c r="J17" s="7">
        <f t="shared" si="2"/>
        <v>0</v>
      </c>
      <c r="K17" s="7">
        <f t="shared" ref="K17:K24" si="3">SUM(D17:J17)</f>
        <v>1179</v>
      </c>
    </row>
    <row r="18" spans="1:11" ht="21.95" customHeight="1" x14ac:dyDescent="0.25">
      <c r="A18" s="55"/>
      <c r="B18" s="55"/>
      <c r="C18" s="7" t="s">
        <v>117</v>
      </c>
      <c r="D18" s="7">
        <v>12947</v>
      </c>
      <c r="E18" s="7">
        <v>12297.4</v>
      </c>
      <c r="F18" s="7">
        <v>12610.6</v>
      </c>
      <c r="G18" s="7">
        <f>G21+G24</f>
        <v>14042.9</v>
      </c>
      <c r="H18" s="7">
        <f t="shared" ref="H18:J18" si="4">H21+H24</f>
        <v>14090.9</v>
      </c>
      <c r="I18" s="7">
        <f t="shared" si="4"/>
        <v>14090.3</v>
      </c>
      <c r="J18" s="7">
        <f t="shared" si="4"/>
        <v>14090.3</v>
      </c>
      <c r="K18" s="7">
        <f t="shared" si="3"/>
        <v>94169.400000000009</v>
      </c>
    </row>
    <row r="19" spans="1:11" ht="21.95" customHeight="1" x14ac:dyDescent="0.25">
      <c r="A19" s="55" t="s">
        <v>118</v>
      </c>
      <c r="B19" s="55" t="s">
        <v>119</v>
      </c>
      <c r="C19" s="7" t="s">
        <v>116</v>
      </c>
      <c r="D19" s="7">
        <v>8570.7000000000007</v>
      </c>
      <c r="E19" s="7">
        <v>9391.7000000000007</v>
      </c>
      <c r="F19" s="7">
        <v>10467.200000000001</v>
      </c>
      <c r="G19" s="7">
        <f>G20+G21</f>
        <v>11225.9</v>
      </c>
      <c r="H19" s="7">
        <f t="shared" ref="H19:J19" si="5">H20+H21</f>
        <v>11273.9</v>
      </c>
      <c r="I19" s="7">
        <f t="shared" si="5"/>
        <v>11273.9</v>
      </c>
      <c r="J19" s="7">
        <f t="shared" si="5"/>
        <v>11273.9</v>
      </c>
      <c r="K19" s="7">
        <f t="shared" si="3"/>
        <v>73477.2</v>
      </c>
    </row>
    <row r="20" spans="1:11" ht="21.95" customHeight="1" x14ac:dyDescent="0.25">
      <c r="A20" s="55"/>
      <c r="B20" s="55"/>
      <c r="C20" s="7" t="s">
        <v>73</v>
      </c>
      <c r="D20" s="7">
        <v>47.3</v>
      </c>
      <c r="E20" s="7">
        <v>0</v>
      </c>
      <c r="F20" s="7">
        <v>1131.7</v>
      </c>
      <c r="G20" s="7">
        <v>0</v>
      </c>
      <c r="H20" s="7">
        <v>0</v>
      </c>
      <c r="I20" s="7">
        <v>0</v>
      </c>
      <c r="J20" s="7"/>
      <c r="K20" s="7">
        <f t="shared" si="3"/>
        <v>1179</v>
      </c>
    </row>
    <row r="21" spans="1:11" ht="21.95" customHeight="1" x14ac:dyDescent="0.25">
      <c r="A21" s="55"/>
      <c r="B21" s="55"/>
      <c r="C21" s="7" t="s">
        <v>117</v>
      </c>
      <c r="D21" s="7">
        <v>8523.4</v>
      </c>
      <c r="E21" s="7">
        <v>9391.7000000000007</v>
      </c>
      <c r="F21" s="7">
        <v>9335.5</v>
      </c>
      <c r="G21" s="7">
        <f>11273.9-48</f>
        <v>11225.9</v>
      </c>
      <c r="H21" s="7">
        <v>11273.9</v>
      </c>
      <c r="I21" s="7">
        <v>11273.9</v>
      </c>
      <c r="J21" s="7">
        <v>11273.9</v>
      </c>
      <c r="K21" s="7">
        <f t="shared" si="3"/>
        <v>72298.2</v>
      </c>
    </row>
    <row r="22" spans="1:11" ht="21.95" customHeight="1" x14ac:dyDescent="0.25">
      <c r="A22" s="55" t="s">
        <v>118</v>
      </c>
      <c r="B22" s="55" t="s">
        <v>120</v>
      </c>
      <c r="C22" s="7" t="s">
        <v>116</v>
      </c>
      <c r="D22" s="7">
        <v>4423.6000000000004</v>
      </c>
      <c r="E22" s="7">
        <v>2905.7</v>
      </c>
      <c r="F22" s="7">
        <v>3275.1</v>
      </c>
      <c r="G22" s="7">
        <f>G23+G24</f>
        <v>2817</v>
      </c>
      <c r="H22" s="7">
        <v>2817</v>
      </c>
      <c r="I22" s="7">
        <v>2816.4</v>
      </c>
      <c r="J22" s="7">
        <v>2816.4</v>
      </c>
      <c r="K22" s="7">
        <f t="shared" si="3"/>
        <v>21871.200000000001</v>
      </c>
    </row>
    <row r="23" spans="1:11" ht="21.95" customHeight="1" x14ac:dyDescent="0.25">
      <c r="A23" s="54"/>
      <c r="B23" s="55"/>
      <c r="C23" s="7" t="s">
        <v>73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/>
      <c r="K23" s="7">
        <f t="shared" si="3"/>
        <v>0</v>
      </c>
    </row>
    <row r="24" spans="1:11" ht="21.95" customHeight="1" x14ac:dyDescent="0.25">
      <c r="A24" s="54"/>
      <c r="B24" s="55"/>
      <c r="C24" s="7" t="s">
        <v>117</v>
      </c>
      <c r="D24" s="7">
        <v>4423.6000000000004</v>
      </c>
      <c r="E24" s="7">
        <v>2905.7</v>
      </c>
      <c r="F24" s="7">
        <v>3275.1</v>
      </c>
      <c r="G24" s="7">
        <v>2817</v>
      </c>
      <c r="H24" s="7">
        <v>2817</v>
      </c>
      <c r="I24" s="7">
        <v>2816.4</v>
      </c>
      <c r="J24" s="7">
        <v>2816.4</v>
      </c>
      <c r="K24" s="7">
        <f t="shared" si="3"/>
        <v>21871.200000000001</v>
      </c>
    </row>
  </sheetData>
  <mergeCells count="13">
    <mergeCell ref="B19:B21"/>
    <mergeCell ref="B22:B24"/>
    <mergeCell ref="A19:A21"/>
    <mergeCell ref="A22:A24"/>
    <mergeCell ref="A11:K11"/>
    <mergeCell ref="A12:K12"/>
    <mergeCell ref="B14:B15"/>
    <mergeCell ref="C14:C15"/>
    <mergeCell ref="D14:J14"/>
    <mergeCell ref="K14:K15"/>
    <mergeCell ref="A14:A15"/>
    <mergeCell ref="B16:B18"/>
    <mergeCell ref="A16:A18"/>
  </mergeCells>
  <pageMargins left="0.70866141732283472" right="0.51181102362204722" top="0.74803149606299213" bottom="0.74803149606299213" header="0.31496062992125984" footer="0.31496062992125984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2023-09-13T07:42:37Z</dcterms:modified>
</cp:coreProperties>
</file>