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firstSheet="1" activeTab="1"/>
  </bookViews>
  <sheets>
    <sheet name="Диаграмма1" sheetId="1" state="hidden" r:id="rId1"/>
    <sheet name="Лист1" sheetId="2" r:id="rId2"/>
    <sheet name="Лист2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<sst xmlns="http://schemas.openxmlformats.org/spreadsheetml/2006/main" count="953" uniqueCount="363">
  <si>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</si>
  <si>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</si>
  <si>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</si>
  <si>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</si>
  <si>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</si>
  <si>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Выравнивание бюджетной обеспеченности</t>
  </si>
  <si>
    <t>Выравнивание обеспеченности муниципальных образований по реализации ими их отдельных расходных обязательств</t>
  </si>
  <si>
    <t>Закупка товаров, работ и услуг для государственных (муниципальных)  нужд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</si>
  <si>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</si>
  <si>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</si>
  <si>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деятельности муниципальных учреждений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</si>
  <si>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</si>
  <si>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</si>
  <si>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</si>
  <si>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Подпрограмма "Развитие системы дополнительного образования детей</t>
  </si>
  <si>
    <t>Подпрограмма "Организация деятельности МКУ РМК Слободского района"</t>
  </si>
  <si>
    <t>Учебно-методические кабинеты, централизованные бухгалтерии</t>
  </si>
  <si>
    <t>Подпрограмма "Организация деятельности МКУ ЦБ управления образования Слободского района"</t>
  </si>
  <si>
    <t>Подпрограмма "Развитие кадрового потенциала системы образования  Слободского района"</t>
  </si>
  <si>
    <t>Подпрограмма "Социализация детей-сирот, детей, оставшихся без попечения родителей"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</si>
  <si>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</si>
  <si>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</si>
  <si>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</si>
  <si>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Подпрограмма "Молодежь Слободского района"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</si>
  <si>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</si>
  <si>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</si>
  <si>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</si>
  <si>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Подпрограмма "Дополнительное образование детей в детских музыкальных школах, школах искусств Слободского района"</t>
  </si>
  <si>
    <t>Подпрограмма "Развитие кадрового потенциала отрасли культуры в Слободском районе"</t>
  </si>
  <si>
    <t>Финансовое обеспечение расходных обязательств муниципальных образований, возникающих при выполнении государтвенных полномочий Кировской области</t>
  </si>
  <si>
    <t>Муниципальная программа "Развитие физической культуры и спорта Слободского района"</t>
  </si>
  <si>
    <t>Подпрограмма "Развитие детско-юношеского спорта в Слободском районе"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</si>
  <si>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</si>
  <si>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</si>
  <si>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Межбюджетные трансферты</t>
  </si>
  <si>
    <t>Подпрограмма "Профилактика правонарушений и борьба с преступностью в слободском районе"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</si>
  <si>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</si>
  <si>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</si>
  <si>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</si>
  <si>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</si>
  <si>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>Муниципальная программа "Развитие агропромышленного комплекса в Слободском районе"</t>
  </si>
  <si>
    <t>Подпрограмма "Развитие агропромышленного комплекса Слободского района"</t>
  </si>
  <si>
    <t>Мероприятия не вошедшие в подпрограммы</t>
  </si>
  <si>
    <t>Защита населения от болезней , общих для человека и животных, в части организации и содержания скотомогильников (биотермических ям), ликвидации закрытых скотомогильников на территории муниципальных районов и городских  округов в соотвествии с требованиями действующего ветеринарного законодательства Российской Федерации и Кировской области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</si>
  <si>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</si>
  <si>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Муниципальная программа "Управление муниципальным имуществом и земельными ресурсами Слободского района"</t>
  </si>
  <si>
    <t>Мероприятия в области земельно-имущественных отношений</t>
  </si>
  <si>
    <t>Муниципальная программа "Развитие архивного дела в Слободском районе"</t>
  </si>
  <si>
    <t>Муниципальная программа "Развитие муниципального управления в Слободском районе"</t>
  </si>
  <si>
    <t>Подпрограмма "Обеспечение эффективности осуществления своих полномочий администрацией Слободского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</si>
  <si>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</si>
  <si>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</si>
  <si>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Подпрограмма "Повышение эффективности деятельности управления образования Слободского района Кировской области"</t>
  </si>
  <si>
    <t>Подпрограмма "Повышение эффективности управления в сфере социальной политики Слободского района"</t>
  </si>
  <si>
    <t>Подпрограмма "Организация управления муниципальными финансами Слободского района"</t>
  </si>
  <si>
    <t>Обслуживание муниципального долга</t>
  </si>
  <si>
    <t>Процентные платежи по муниципальному долгу</t>
  </si>
  <si>
    <t>Обслуживание государственного долга Российской Федерации</t>
  </si>
  <si>
    <t>Создание и деятельность в муниципальных образованиях административной(ых) комиссии(й)</t>
  </si>
  <si>
    <t>Доплаты к пенсиям, дополнительное пенсионное обеспечение</t>
  </si>
  <si>
    <t>Муниципальная программа "Совершенствование межбюджетных отношений в Слободском районе Кировской области"</t>
  </si>
  <si>
    <t>Расчет и предоставление дотаций бюджетам поселений</t>
  </si>
  <si>
    <t>Осуществление первичного воинского учета на территориях, где отсутствуют военные комиссариаты</t>
  </si>
  <si>
    <t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</t>
  </si>
  <si>
    <t>Муниципальная программа "Развитие образования в Слободском районе"</t>
  </si>
  <si>
    <t>Подпрограмма "Профилактика правонарушений и борьба с преступностью в Слободском районе"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</si>
  <si>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</si>
  <si>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</si>
  <si>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</si>
  <si>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</si>
  <si>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</si>
  <si>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</si>
  <si>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</si>
  <si>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</si>
  <si>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</si>
  <si>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</si>
  <si>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</si>
  <si>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</si>
  <si>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</si>
  <si>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</si>
  <si>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Отношение фактических расходов к плановым (%)</t>
  </si>
  <si>
    <t>Результат реализации мероприятия государственной программы (краткое описание)</t>
  </si>
  <si>
    <t>Программа не 
финансируется</t>
  </si>
  <si>
    <t>Обеспечение 
сбалансированности бюджетной системы района в целях исполнения полномочий по решению вопросов местного значения</t>
  </si>
  <si>
    <t>Проводятся 
мероприятия нетребующие финансирования: консультационная помощь СМП, организация обучения СМП.</t>
  </si>
  <si>
    <t>Проводятся мероприятия
 нетребующие финансирования: информирование общества о ходе реализации мероприятий антикоррупционной политики</t>
  </si>
  <si>
    <t>16</t>
  </si>
  <si>
    <t>17</t>
  </si>
  <si>
    <t>18</t>
  </si>
  <si>
    <t>19</t>
  </si>
  <si>
    <t>20</t>
  </si>
  <si>
    <t>Мероприятия, не вошедние в подпрограммы</t>
  </si>
  <si>
    <t>Всего</t>
  </si>
  <si>
    <t>федеральный бюджет</t>
  </si>
  <si>
    <t>областной бюджет</t>
  </si>
  <si>
    <t>местный бюджет</t>
  </si>
  <si>
    <t>Поддержка мер по обеспечению сбалансированности</t>
  </si>
  <si>
    <t>Выравнивание бюджетной обеспеченности муниципальных образований по реализации ими их отдельных обязательств</t>
  </si>
  <si>
    <t>Гранты на реализацию проекта "Народный бюджет"</t>
  </si>
  <si>
    <t>перечисление 
межбюджетных трансфертов городскому и сельским поселениям</t>
  </si>
  <si>
    <t>сокращение 
величины разрыва в уровне расчетной бюджетной обеспеченности после выравнивания</t>
  </si>
  <si>
    <t>обеспечение 
сбалансированности бюджетов поселений</t>
  </si>
  <si>
    <t>перечисление 
межбюджетных трансфетров городскому и сельским поселениям</t>
  </si>
  <si>
    <t>Обеспечение 
функционирования МКУ МЦБ управления социального развития по выполнению возложенных на нее обязанностей.
Создание оптимальных условий по ведению бюджетного и налогового учета и отчетности в подведомственных Управлению социального развития Слободского района учреждениях при эффективном использовании имеющихся трудовых и финансовых ресурсов.</t>
  </si>
  <si>
    <t>Всего
федеральный бюджет
областной бюджет
местный бюджет</t>
  </si>
  <si>
    <t>Организация функционирования МКУ ЦБ УО</t>
  </si>
  <si>
    <t>Всего
местный бюджет</t>
  </si>
  <si>
    <t>Местный бюджет</t>
  </si>
  <si>
    <t>Содержание и ремонт муниципального имущества</t>
  </si>
  <si>
    <t>Содержание и ремонт автопарка администрации района (запчасти, ГСМ, содержание и ремонт, ОСАГО)</t>
  </si>
  <si>
    <t>обеспечение  деятельности  администрации Слободского района в сфере управления муниципальным имуществом и земельными ресурсами</t>
  </si>
  <si>
    <t>Содействие в проведении Великорецкого крестного хода</t>
  </si>
  <si>
    <t>Проведение районных мероприятий с гражданами старшего поколения:
- День памяти аварии на Чернобыльской АЭС
- День Победы в ВОВ
- День памяти жертв политических репрессий</t>
  </si>
  <si>
    <t>Предоставление субсидий из бюджета Слбодского района социально ориентированным некоммерческим общественным организациям, осуществляющим работу с втеранами, инвалидами в вопросах их интеграции в общество и социокультурной реабилитации</t>
  </si>
  <si>
    <t>Обеспечение сохранности, учета, комплектования и использования документов архивного фонда Слободского района</t>
  </si>
  <si>
    <t>Обеспечена сохранность,
учет, комплектование и использование документов архивного фонда Слободского  района</t>
  </si>
  <si>
    <t>0
0</t>
  </si>
  <si>
    <t>Снижение количества ЧС и материального ущерба от них.
Организация досуга в каникулярное время для снижения правонарушений среди подростков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</si>
  <si>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</si>
  <si>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</si>
  <si>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</si>
  <si>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</si>
  <si>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</si>
  <si>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большее привлечение к мероприятиям различных социальных групп</t>
  </si>
  <si>
    <t>Осуществление работы с ветеранами, инвалидами по социальным вопросам.</t>
  </si>
  <si>
    <t>Получение  доходов от  использования   муниципального имущества, получение доходов от использования земельных ресурсов, повышение  эффективности  использования  муниципального имущества, обеспечение  деятельности  администрации Слободского района в сфере управления муниципальным имуществом и земельными ресурсами</t>
  </si>
  <si>
    <t>Совершенствование АИС «Имущество» (подключение и настройка необходимых реестровых отчетных и поисковых форм, настройка методик арендной платы, шаблонов документов)</t>
  </si>
  <si>
    <t>Улучшение экологического состояния района за счет модернизации и замены изношенного оборудования(применение новых технологий, сокращающих выбросы загрязняющих веществ);обеспечение непрерывности подачи тепловой энергии; обеспечение достаточного уровня тепловой энергии с требуемыми характеристиками; сокращение затрат на производство тепловой энергии путем замены устаревшего и изношенного оборудования; улучшение качественных показателей питьевой воды; сокращение удельных расходов на электроэнергию и другие эксплуатационные расходы; обеспечение централизованным водоотведением территорию всех планировочных  районов; улучшение санитарно-гигиенических условий проживания населения.</t>
  </si>
  <si>
    <t xml:space="preserve">Обеспечена деятельность органов местного самоуправления в решении вопросов охраны окружающей среды.
</t>
  </si>
  <si>
    <t>Создание условий для организации отдыха и оздоровления детей и молодежи;
Создание условий для занятости  несовершеннолетних граждан;
Проведение детской оздоровительной кампании</t>
  </si>
  <si>
    <t>Организация функционирования МКУ РМК, оплата контрактов</t>
  </si>
  <si>
    <t>Управление социального развития</t>
  </si>
  <si>
    <t>всего</t>
  </si>
  <si>
    <t>Сохранены традиционные мероприятия, выполнен календарный план</t>
  </si>
  <si>
    <t>кадастровые работы в отношении земельных участков</t>
  </si>
  <si>
    <t xml:space="preserve">Всего
</t>
  </si>
  <si>
    <t xml:space="preserve">Кадастровые работы в отношении объектов капитального строительства  </t>
  </si>
  <si>
    <t>Услуги независимого оценщика, анализ рынка недвижимости</t>
  </si>
  <si>
    <t>Госпошлина, НДС с продажи имущества, 
транспортный налог</t>
  </si>
  <si>
    <t>Управление мунициального хозяйства</t>
  </si>
  <si>
    <t>Муниципальная программа "Поддержка и развитие малого предпринимательства и торговли в Слободском районе"</t>
  </si>
  <si>
    <t>Управление экономического развития и поддержки сельхозпроизводства</t>
  </si>
  <si>
    <t>Муниципальная программа "Противодействие коррупции в Слободском районе"</t>
  </si>
  <si>
    <t>Администрация Слоболдскго района</t>
  </si>
  <si>
    <t>Мероприятия по поддержке местных инициатив</t>
  </si>
  <si>
    <t>районный бюджет</t>
  </si>
  <si>
    <t>Обеспечение функционирования и укрепление материально-технической базы МКУ МЦБ УСР (услуги связи, коммунальные услуги работы и ус-луги по содержанию имущества, прочие работы и услуги, увеличения стоимос-ти прочих оборотных запасов)</t>
  </si>
  <si>
    <t>Муниципальная программа "Комплексное развитие сельских территорий Слободского муниципального района Кировской области"</t>
  </si>
  <si>
    <t>иные внебюджетные источники</t>
  </si>
  <si>
    <t xml:space="preserve">Муниципальная программа "Развитие агропромышленного комплекса  Слободского района Кировской области"
</t>
  </si>
  <si>
    <t xml:space="preserve">Вего
</t>
  </si>
  <si>
    <t>Управление  муниципальным имуществом и земельными ресурсами, управление делами, управление муниципального хозяйства</t>
  </si>
  <si>
    <t xml:space="preserve">Всего
</t>
  </si>
  <si>
    <t>Муниципальная программа "Информатизация муниципального образования Слободской муниципальный район Кировской области "</t>
  </si>
  <si>
    <t>Алминистрация Слободского района</t>
  </si>
  <si>
    <t>Модернизация парка компьютерной, офисной техникии локальной сети"</t>
  </si>
  <si>
    <t>Приобретение программного обеспечния</t>
  </si>
  <si>
    <t>Муниципальная программа "Содействие развитию социальных институтов гражданского общества и поддержка социально ориентированных некоммерческих организаций в Слободском районе"</t>
  </si>
  <si>
    <t>Осуществление отдельных государственных полномочий по  хранению и комплектованию муниципального архива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территории муниципального образования, государственному учету 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 и  временно хранящихся в муниципальном архиве</t>
  </si>
  <si>
    <t>Управление муниципального хозяйства</t>
  </si>
  <si>
    <t>Содежание автомобильных дорог</t>
  </si>
  <si>
    <t>Предоставление из бюджета района межбюджетных трансфертов поселениям на содержание автомобильных дорог</t>
  </si>
  <si>
    <t xml:space="preserve">Составление смет на содержание и ремонт автомобильных дорог;
Проверка достоверности определения сметной стоимости ремонта объектов капитального строительства.
</t>
  </si>
  <si>
    <t>Оказание услуг по осуществлению регулярных 
пассажирских перевозок на социальных районных маршрутах</t>
  </si>
  <si>
    <t>Предоставлении субсидии из районного бюджета юридическим лицам, индивидуальным предпринимателям, осуществляющим перевозку пассажиров автомобильным транспортом на пригородных маршрутах в границах МО</t>
  </si>
  <si>
    <t>Выполнение проектых работ по координационному описанию границ территориальных зон</t>
  </si>
  <si>
    <t>Подготовка сведений о границах территориальных зон</t>
  </si>
  <si>
    <t>федеральный 
бюджет</t>
  </si>
  <si>
    <t>Финансовое управление Слободского района</t>
  </si>
  <si>
    <t>Муниципальная программа "Энергосбережение и повышение энергетической эффективности Слободского района "</t>
  </si>
  <si>
    <t>Подпрограмма "Обеспечение эффективности осуществления своих полномочий администрацией Слободского района "</t>
  </si>
  <si>
    <t>Управление муниципального хозяйства Слободского района
Отдел градостроительства и землеустройства администрации Слободского района</t>
  </si>
  <si>
    <t xml:space="preserve">всего </t>
  </si>
  <si>
    <t>Федеральный проект "Чистая вода"</t>
  </si>
  <si>
    <t>Подпрограмма "Повышение эффективности деятельности управления образования администрации Слободского района "</t>
  </si>
  <si>
    <t>Развитие кадрового потенциала управления образования (оплата труда, материальное стимулирование)</t>
  </si>
  <si>
    <t>Материально-техническое обеспечение управления (оплата услуг связи, транспортные услуги, коммунальные, укрепление материально-технической базы, оплата прочих расходов и услуг)</t>
  </si>
  <si>
    <t>Подпрограмма "Ликвидация последствий чрезвычайных ситуаций природного и техногенного характера"</t>
  </si>
  <si>
    <t>Развитие единой дежурно-диспетчерской службы Слободского района"</t>
  </si>
  <si>
    <t>Защита населения и территории от ЧС природного и техногенного характера (резервный фонд)</t>
  </si>
  <si>
    <t>расходы на содержание ЕДДС</t>
  </si>
  <si>
    <t>Обеспечение деятельности органов местного самоуправления в решении вопросов охраны окружающей среды</t>
  </si>
  <si>
    <t>районный</t>
  </si>
  <si>
    <t>Оказание платных работ и услуг природоохранного назначения, выполненные сотрудниками 2 группы</t>
  </si>
  <si>
    <t>Организация бюджетного процесса</t>
  </si>
  <si>
    <t>Управление муниципальным долгом Слободского района</t>
  </si>
  <si>
    <t>Управление образования</t>
  </si>
  <si>
    <t>Подпрограмма "Развитие общего образования детей"</t>
  </si>
  <si>
    <t>Подпрограмма "Развитие  дополнительного образования детей"</t>
  </si>
  <si>
    <t>Подпрограмма "Развитие кадрового потенциала системы образования "</t>
  </si>
  <si>
    <t>Муниципальная программа "Повышение эффективности реализации молодежной политики и организация отдыха и оздоровления детей и молодежи Слободского района"</t>
  </si>
  <si>
    <t>Подпрограмма "Организация отдыха и оздоровления детей и подростков"</t>
  </si>
  <si>
    <t>Повышение участия и вовлечение молодежи в социально – экономические, общественно –   политические  и социо- культурные процессы развития Слободского района.Обеспечение комплексной                                              безопасности отдыха и оздоровления детей и молодежи района</t>
  </si>
  <si>
    <t>Подрограмма "Организация и поддержка народного творчества "</t>
  </si>
  <si>
    <t>Подпрограмма "Дополнительное образование в детских музыкальных школах и школах искусств "</t>
  </si>
  <si>
    <t>Количество участников культурно-массовых мероприятий по сравнению с прошлым годом на уровне соответсвующего периода прошлого года.Находятся на приостановке деятельсноти с 17.03.2020. 
1 пол.2019 = 76301 (34002 - РЦКД),
1 пол.2020 - 76815 (32190 - РЦКД).
Финансирование проведено пофактической потребности</t>
  </si>
  <si>
    <t>Сохранение и развитие кадрового потенциала</t>
  </si>
  <si>
    <t>Выплата заработной платы</t>
  </si>
  <si>
    <t>Организация функционирования дошкольных образовательных учреждений.</t>
  </si>
  <si>
    <t xml:space="preserve">Организовано 
функционирование всех подведомственных учреждений
</t>
  </si>
  <si>
    <t>Обеспечение учреждений дошкольного образования района услугами связи, транспорта,содержания имущества, укрепления МТБ, коммунальными услугами и топливом</t>
  </si>
  <si>
    <t>оплата услуг связи, транспорта, коммунальных услуг согласно заключенным контрактам на год</t>
  </si>
  <si>
    <t xml:space="preserve">Начисление и выплата компенсации платы, взимаемой с родителей (законных представителей) за присмотр и уход за детьми в ОО, реализующих общеобразовательную программу дошкольного образования </t>
  </si>
  <si>
    <t>Выплата компесации</t>
  </si>
  <si>
    <t>Организовано 
функционирование всех подведомственных учреждений</t>
  </si>
  <si>
    <t xml:space="preserve">Обеспечение муниципальных общеобразовательных учреждений услугами связи, транспорта, содержанию имущества, укрепления МТБ, коммунальными услугами, топливом </t>
  </si>
  <si>
    <t>Оплата услуг связи, транспорта, коммунальных услуг согласно заключенным контрактам на год</t>
  </si>
  <si>
    <t>Мероприятия по поддержке и выявлению 
одаренных детей</t>
  </si>
  <si>
    <t xml:space="preserve">Мероприятия по организации здорового питания </t>
  </si>
  <si>
    <t>Оплата питания учащихся льготных категорий</t>
  </si>
  <si>
    <t>Реализация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</si>
  <si>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Оплата питания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</si>
  <si>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</si>
  <si>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Развитие кадрового потенциала системы образования Слободского района </t>
  </si>
  <si>
    <t xml:space="preserve">Оплата услуг связи, транспорта, коммунальных услуг согласно заключенным контрактам </t>
  </si>
  <si>
    <t>Организация функционирования МКОУ ДОД ЦРВ</t>
  </si>
  <si>
    <t>Оказание мер социальной поддержки для 
детей-сирот и детей, оставшихся без попечения родителей</t>
  </si>
  <si>
    <t xml:space="preserve">Предоставление жилых помещений детям, оставшимся без попечения родителей, и лиц из числа детей-сирот и детей, оставшихся без попечения родителей </t>
  </si>
  <si>
    <t>Приобретение жилья</t>
  </si>
  <si>
    <t>Обеспечение функционирования МКУ РМК Слободского района</t>
  </si>
  <si>
    <t>Нормальное функционирование МКУ РМК</t>
  </si>
  <si>
    <t>Укрепление МТБ, коммунальные услуги</t>
  </si>
  <si>
    <t>Оплата согласно заключенным контрактам</t>
  </si>
  <si>
    <t>Подпрограмма 
"Организация деятельности МКУ ЦБ управления образования Слободского района"</t>
  </si>
  <si>
    <t>Подпрограмма ""Организация деятельности МКУ РМК Слободского района"</t>
  </si>
  <si>
    <t xml:space="preserve">Обеспечение функционирования МКУ ЦБ УО Слободского района </t>
  </si>
  <si>
    <t xml:space="preserve">Укрепление МТБ, коммунальные услуги </t>
  </si>
  <si>
    <t xml:space="preserve">Оплата согласно заключенным контрактам </t>
  </si>
  <si>
    <t>Нормальное функционирование МКУ ЦБ УО</t>
  </si>
  <si>
    <t xml:space="preserve"> 19 октября 2020 г. заключен мун.контракт № 03402000033200109110001 на разработку проектной документации капитального ремонта автомобильной дороги
«Бобино-Вотское» в Слободском районе Кировской области, работы Подрядчиком выполняются
</t>
  </si>
  <si>
    <t>Управление экономического развития и поддержки сельхозпроизводства, управление муниципального хозяйства</t>
  </si>
  <si>
    <t>Наименование муниципальной программы, подпрограммы, 
отдельного мероприятия, мероприятия, входящего в состав отдельного мероприятия</t>
  </si>
  <si>
    <t>Разработка проектной документации капитального ремонта автомобильной дороги «Бобино-Вотское» в Слободском районе Кировской области</t>
  </si>
  <si>
    <t>Поддержка сельскохозяйственного производства (на выполнение управленческих функций)</t>
  </si>
  <si>
    <t xml:space="preserve">Предупреждение и ликвидация болезней 
животных и их лечение в части организации и проведения отлова, учета, содержания и использования  животных без владельцев на территории </t>
  </si>
  <si>
    <t>Содержание скотомогильников (биотермических ям) на территории Слободского района</t>
  </si>
  <si>
    <t xml:space="preserve">Мероприятия не вошедшие в подпрограммы. Финансовое обеспечение расходных обязательств публично-правовых образований, возникающих при выполнении ими государственных полномочий Кировской области:
</t>
  </si>
  <si>
    <t>Стимулирование технической и технологической модернизации, инвестиционной деятельности в агропромышленном комплексе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</si>
  <si>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</si>
  <si>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выплата заработной платы</t>
  </si>
  <si>
    <t>Реализация мероприятий по подготовке образовательного пространства и создание центра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</si>
  <si>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Обеспечение МУДО услугами связи, транспорта, содержанию имущества, укрепления МТБ, коммунальными услугами, топливом</t>
  </si>
  <si>
    <t>Обеспечение персонифицированного финансирования дополнительного образования детей</t>
  </si>
  <si>
    <t>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</si>
  <si>
    <t>выплата пособий, вознаграждений</t>
  </si>
  <si>
    <t>106,5</t>
  </si>
  <si>
    <t>сохранение и развитие кадрового потенциала администрации</t>
  </si>
  <si>
    <t>обеспечение коммунальными услугами</t>
  </si>
  <si>
    <t>расходы, связанные с осуществлением функций руководства и управления в сфере установленных полномочий</t>
  </si>
  <si>
    <t>укрепление материальео-технической базы администрации</t>
  </si>
  <si>
    <t>другие обязательсва по выполнению функций исполнительными органами государственной власти</t>
  </si>
  <si>
    <t>профилактика безнадзорности, беспризорности и правонарушений несовершеннолетних, обеспечение защиты прав и законных интересов несовершеннолетних</t>
  </si>
  <si>
    <t>Отдельное мероприятие 
Доплаты к пенсиям, дополнительное пенсионное обеспечение</t>
  </si>
  <si>
    <t>Отдельное мероприятие 
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</si>
  <si>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Отдельное мероприятие Создание и деятельность в муниципальных образованиях административной (ых) комиссии(й)</t>
  </si>
  <si>
    <t>Повышение уровня подготовки лиц, замещающих муниципальные должности, и муниципальных служащих</t>
  </si>
  <si>
    <t xml:space="preserve">Совершенствование организации движения транспорта  и пешеходов;
Повышение уровня безопасности транспортных средств; Сокращение времени прибытия соответствующих служб на место дорожно-транспортного происшествия, повышение эффективности их деятельности по оказанию помощи лицам, пострадавшим в результате ДТП;
Нормативное содержание автомобильных дорог общего пользования местного значения вне населенных пунктов 
Содержание зимне-весенне-осенне-летний периоды 2021 дорог общего пользования местного значения.
</t>
  </si>
  <si>
    <t>Реализация мероприятия не завершена.</t>
  </si>
  <si>
    <t>Застрахованы 3 ГТС и 9 газовых резервуаров</t>
  </si>
  <si>
    <t xml:space="preserve">Проведение комплексных кадастровых работ </t>
  </si>
  <si>
    <t>Меропрятия в сфере коммунального хозяйства</t>
  </si>
  <si>
    <t>Взносы на капитальный ремонт МКД</t>
  </si>
  <si>
    <t>Подпрограмма "Создание условий для социализации детей-сирот и детей, оставшихся без попечения родителей"</t>
  </si>
  <si>
    <t>Поддержка молодой семьи</t>
  </si>
  <si>
    <t xml:space="preserve">Отдельное мероприятие «Поддержка  талантливой молодежи»
</t>
  </si>
  <si>
    <t>Развитие добровольчества в молодежной среде</t>
  </si>
  <si>
    <t>Организация участия в марафоне добрых территорий «Добрая Вятка»</t>
  </si>
  <si>
    <t>Профилактика асоциального поведения молодежи, формирование здорового образа жизни</t>
  </si>
  <si>
    <t>турслет</t>
  </si>
  <si>
    <t>Развитие молодежного самоуправления</t>
  </si>
  <si>
    <t xml:space="preserve">Отдельное мероприятие «Организация работы с  трудящейся молодежью»
</t>
  </si>
  <si>
    <t>Выявление  лучших молодых работников АПК, пропаганда сельхозпрофессий</t>
  </si>
  <si>
    <t>Организация отдыха и оздоровления детей и молодежи</t>
  </si>
  <si>
    <t xml:space="preserve">Подпрограмма «Обеспечение жильем молодых семей Слободского района»
</t>
  </si>
  <si>
    <t>Предоставление молодым семьям социальных выплат на улучшение жилищных условий</t>
  </si>
  <si>
    <t>Повышение эффективности и результативности деятельности МКУ МЦБ управления соци-ального развития по ведению бухгалтерского, бюджетного и налогового учета и отчетности (заработная плата с начислениями)</t>
  </si>
  <si>
    <t>Муниципальная программа "Развитие физической культуры и спорта в Слободском районе"</t>
  </si>
  <si>
    <t>Развитие детско-юношеского спорта в Слободском районе</t>
  </si>
  <si>
    <t>произведена выплата в полном объеме</t>
  </si>
  <si>
    <t>оплата производится ежемесячно</t>
  </si>
  <si>
    <t>ведутся работы, оплата по результатам выполнения работ</t>
  </si>
  <si>
    <t>Организация трудоустройства несовершеннолетних в каникулярное время (через ЦЗ)</t>
  </si>
  <si>
    <t>Организация досуга в каникулярное время для снижения правонарушений среди подростков</t>
  </si>
  <si>
    <t>Организация досуга в летний период для снижения правонарушений среди подростков</t>
  </si>
  <si>
    <t xml:space="preserve">Организация  работы лагерей труда и отдыха подростков в летний период (при школах) </t>
  </si>
  <si>
    <t>выплаты гражданам постадавшим в результате ЧС. Формирование резервного фонда на случай аварий объектов жизнеобеспечения.</t>
  </si>
  <si>
    <t>Арендная плата за пользование контейнерами для ТКО</t>
  </si>
  <si>
    <t>Улучшение качества жизни жителей района</t>
  </si>
  <si>
    <t>Повышение уровня экологического образования населения</t>
  </si>
  <si>
    <t>Отчет об исполнении плана реализации муниципаьных программ Слободского района
за январь - июнь 2022 года</t>
  </si>
  <si>
    <t>01.01.2022</t>
  </si>
  <si>
    <t>31.12.2022</t>
  </si>
  <si>
    <t xml:space="preserve">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МКДОУ детский сад комбинированного вида № 3  посёлка городского типа Вахруши </t>
  </si>
  <si>
    <t>Выполнение предписаний надзорных органов и приведение зданий в соответствие с требованиями, предъявляемыми к безопасности в процессе эксплуатации</t>
  </si>
  <si>
    <t>Ремонт спортивного зала муниципального казенного общеобразовательного учреждения Озерницкой основной общеобразовательной школы п. Центральный Слободского района Кировской области</t>
  </si>
  <si>
    <t>В общеобразовательных организациях, расположенных в сельской местности и малых городах, обновлена материально-техническая база для занятий детей физической культурой и спортом</t>
  </si>
  <si>
    <t>МКОУ СОШ с. Бобино, МКОУ СОШ д. Денисовы, МКОУ СОШ п. Октябрьский, МКОУ СОШ с. Шестаково, МКОУ СОШ д. Шихово, на базе которых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</si>
  <si>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Оказание мер социальной поддержки педагогическим работникам</t>
  </si>
  <si>
    <t>Плановые расходы за январь-июнь 2022 года (тыс.рублей)</t>
  </si>
  <si>
    <t>Фактические расходы январь - июнь 2022 года (тыс.рублей)</t>
  </si>
  <si>
    <t xml:space="preserve">Мероприятия: 
Районный этап областного конкурса чтецов «Воинская слава!»
-районный День призывника
Районный конкурс творческих работ «Мы молодые , а это значит»
- Первенство Слободского района по пулевой стрельбе
</t>
  </si>
  <si>
    <t xml:space="preserve">Районный 
Марафон
«Традиции народа-традиции семьи»
</t>
  </si>
  <si>
    <t xml:space="preserve">Организация районного фестиваля патриотической песни «Виктория»
</t>
  </si>
  <si>
    <t>Конкурс чтецов "Воинская слава"</t>
  </si>
  <si>
    <t>пропаганда художественными средствами героической истории и воинской славы Отечества, воспитание уважения к памяти его защитников</t>
  </si>
  <si>
    <t>«Мы молодые ,а это значит»</t>
  </si>
  <si>
    <t>воспитание у подрастающего поколения чувства уважения и гордости за свою малую родину, повышение уровня социальной активности, гражданской ответственности, духовности, развитие творческих способностей, поддержка юных журналистов и талантливых ребят</t>
  </si>
  <si>
    <t>День призывника</t>
  </si>
  <si>
    <t>Мероприятие для молодежи призывного возраста</t>
  </si>
  <si>
    <t>Первенство Слободского района по пулевой стрельбе</t>
  </si>
  <si>
    <t>Популяризация стрелкового спорта, воспитание патриотизма</t>
  </si>
  <si>
    <t>Районный конкурс на лучший юнармейский отряд</t>
  </si>
  <si>
    <t xml:space="preserve">Районный конкурс среди учащихся и моло-дежи«Лидер года» ,организация учас-тия в област-ных конкур-сах «Лидер года» </t>
  </si>
  <si>
    <t xml:space="preserve">Отдельное мероприятие
«Повышение уровня информированности молодежи»
</t>
  </si>
  <si>
    <t xml:space="preserve">Отдельное мероприятие
«Интеграция молодых людей,находящихся в трудной жизненной ситуации,в социально-экономическую,общественную и культурную жизнь общества»
</t>
  </si>
  <si>
    <t xml:space="preserve">Количество посетителей мероприятий по поддержке традиционной народной культуры  на   (концерты, выставки, народные праздники) 
  Ограничения по проведению массовых мероприятий действовали до 01.06.2022.
1 пол.2021-14540 (2758- РЦКД)
1 пол.2022 – 44632 (25054- РЦКД)
</t>
  </si>
  <si>
    <t xml:space="preserve">1 пол.2021
Посетители – 124,6 тыс. чел.
Читатели – 15,3 тыс. чел.
1 пол.2022
Посетители – 154,6 тыс. чел.
Читатели- 15,2 тыс. чел.
</t>
  </si>
  <si>
    <t>Получение мер социальной поддержки в виде частичной компенсации коммунальных услуг
КДУ (специалистов) -36,
библиотека (специалистов) - 18</t>
  </si>
  <si>
    <t>Реализация федерального проекта «Творческие люди» по направлению –поддержка отрасли культуры- Лучшее сельское учреждение культуры и лучший сельский работник культуры; федерального проекта «Культура малой родины» по направлению «Местный Дом культуры», а так же мероприятия по сохранению и развитию нематериального культурного наследия.</t>
  </si>
  <si>
    <t xml:space="preserve">1 пол. 2021
Обучающихся - 278
1 пол.2022
Обучающихся- 281
</t>
  </si>
  <si>
    <t>не запланировано</t>
  </si>
  <si>
    <t>Финансовая поддержка детско-юношеского спорта</t>
  </si>
  <si>
    <t>Увеличение качества содействия данному мероприятию</t>
  </si>
  <si>
    <t xml:space="preserve">Проведение районных мероприятий с участием семей:
 -День Слободского района (чествование молодоженов, чествование многодетной семьи) 
- Проведение конкурса в рамках праздника «День семьи, любви и верности» 
- День Матери 
- мероприятие в рамках семейного фестиваля- конкурса 
- «Женщина года 2021»
- районный фестиваль - конкурс «Красота. Грация. Идеал»
</t>
  </si>
  <si>
    <t>Увеличения количества граждан принимающих участие в социальных мероприятиях</t>
  </si>
  <si>
    <t>Апрведение в рамках государственных праздников и общественно значимых мероприятий (День Победы, День молодежи, День народного единств и т.д.) мероприятий, направленных на развитие толерантности, межнационалного и межрелигиозного согласия</t>
  </si>
  <si>
    <t>Повышение уровня толерантности, межнационального и межрелигиозного согласия среди жителей района</t>
  </si>
  <si>
    <t>Проведение среди учащихся общеобразовательных организаций, профессиональных образовательных организаций конкурса авторских разработок и программ по теме "Молодежь против экстремизма"</t>
  </si>
  <si>
    <t>Усиление деятельности молодежи по вопросу данной тематики</t>
  </si>
  <si>
    <t>Отдельное мероприятие
Совершенствование системы гражданско-патриотического воспитания молодежи, повышение правовой культуры, гражданственности, толерантности в молодежной среде</t>
  </si>
  <si>
    <t>на разработке проектной документации.Мероприятие не будет реализовано, 01.08.2022 деньги будут сняты в связи с расторжением контракта.</t>
  </si>
  <si>
    <t>ППМИ_Замена наружного водопровода от скважины до до д.14 ул. Тукая, с. Карино.</t>
  </si>
  <si>
    <t>Содержание зимне-весенне-осенне-летний периоды 2022 дорог общего пользования местного значения.</t>
  </si>
  <si>
    <t xml:space="preserve">Ремонт автомобильных дорог общего пользования местного значения, вне границ населенных </t>
  </si>
  <si>
    <t>Ремонт автомобильных дорог общего пользования местного значения Киров-Боровица- Баташи; Заборье-Митино-Корюгино</t>
  </si>
  <si>
    <t>Предоставление из района межбюджетных 
трансфертов поселениям на содержание автомобильных дорог общего пользования местного значения вне границ населенных пунктов</t>
  </si>
  <si>
    <t>Разработка проекта организации дорожного движения</t>
  </si>
  <si>
    <t>Предоставление из района межбюджетных трансфертов на осуществление дорожной деятельности в отношении автомобильных дорог общего пользования местного значения</t>
  </si>
  <si>
    <t xml:space="preserve">Демеркуризация  ртутных ламп:
(Обьекты  администрации,   культуры, образования)
</t>
  </si>
  <si>
    <t>рпйонный бюджет</t>
  </si>
  <si>
    <t>создание 35 мест (площадок) накопления ТБО</t>
  </si>
  <si>
    <t>Создание мест (площадок) накопления твердых бытовых отходов</t>
  </si>
  <si>
    <t>Иные межбюджетные трансферты бюджетам сельских поселений на осуществление части полномочий в области обращения с ТКО на территории Слободского района</t>
  </si>
  <si>
    <t>Благоустройство территорий населенных пунктов</t>
  </si>
  <si>
    <t>Районный смотр-конкурс экологической и природоохранной работы</t>
  </si>
  <si>
    <t>Регулирование численности волка за счет средств местного бюджета</t>
  </si>
  <si>
    <t>Обеспечение безопасности населения</t>
  </si>
  <si>
    <t xml:space="preserve"> Обустройство   закрытых 
скотомогильников не планируется в 2022 году</t>
  </si>
  <si>
    <t>Мероприятия по отлову  
животных без владельцев ведутся</t>
  </si>
  <si>
    <t xml:space="preserve">
Доведение средств государственной поддержки до сельхозтоваропроизводителей. Повышение доступности кредитов и займов.
Выплата заработной платы, оплата коммунальных платежей.
</t>
  </si>
  <si>
    <t xml:space="preserve">Поставлены на кадастровый учет 5 зу, выставлено 8 точек для определения мест проездов в д.Карповы – для многодетных, 
в рамках контракта по сопровождению земельного контроля 8 выездов с выставлением точек зем .уч. В стадии исполнения контракт по постановке на кадастровый учет 3х зу.
</t>
  </si>
  <si>
    <t xml:space="preserve">Поставлены на кадастровый учет 3 ОКС, 1 охранная зона. Снят с кадастрового учета 1 ОКС. В стадии исполнения несколько контактов, по кадастровому учету 11 ОКС (2 очистные, водопроводные сети, помещения Стулово Садовая 15, объекты в п.Октябрьский) </t>
  </si>
  <si>
    <t>Проведена оценка 20 объектов недвижимости (земельные участки и объекты капитального строительства)</t>
  </si>
  <si>
    <t>В стадии исполнения 8 контрактов по комплексным кадастровым работам</t>
  </si>
  <si>
    <t xml:space="preserve">Заключены 4 контракта и проведены работы по модификации АИС «Имущество»:
Система улучшена система поиска информации, актуализированы действующие бланки форм документов и ГИС ГМП, внесены обновленные данные по кадастровой стоимости зу, внесены дополнения в методику расчета арендной платы.
</t>
  </si>
  <si>
    <t>Выкуп земельных участков у собственников для муниципальных нужд</t>
  </si>
  <si>
    <t xml:space="preserve">Повышение эффективности  деятельности  органов  местного самоуправления                   Содействие населению  в  непосредственном  осуществлении местного   самоуправления   и   участию   населения    в осуществлении  местного самоуправления. Обеспечение доступа к информации о деятельности органов местного самоуправления
Профилактика безнадзорности, беспризорности и правонарушений несовершеннолетних Расход осуществляется по фактической потребности.Доплаты к пенсиям муниципальным служащим. Расход осуществляется по фактической потребности.
Составление  списков кандидатов в присяжные заседатели федеральных судов общей юрисдикции в Российской Федерации от Слободского района. Расход осуществляется по фактической потребности.
Деятельность в Слободском районе административных комиссий. Расход осуществляется по фактической потребности.
 Повышение уровня подготовки лиц, замещающих муниципальные должности, и муниципальных служащих.
Проведение выборов депутатов представительного органа Слободского района, расходы 3 квартала.
Награждение Почетной грамотой Слободского района на основании решения Слободской районной Думы
</t>
  </si>
  <si>
    <t>Обслуживание пожарных извещателей</t>
  </si>
  <si>
    <t>деньги сняты 18.07.2022</t>
  </si>
  <si>
    <t>Образование новых муниципальных пожарных команд</t>
  </si>
  <si>
    <t>обеспечение деятельности муниципальной пожарной команды Шиховского сельского поселения</t>
  </si>
  <si>
    <t>Приобретение: ко-пьютер в сборе -1, комплект наушники и микрофон – 1; веб-камера - 1</t>
  </si>
  <si>
    <t>Приобретение программного обеспечения для осуществления межведомственного электронного взаимодействия (VipNet)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</si>
</sst>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74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0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14" applyNumberFormat="0" applyAlignment="0" applyProtection="0"/>
    <xf numFmtId="0" fontId="52" fillId="46" borderId="15" applyNumberFormat="0" applyAlignment="0" applyProtection="0"/>
    <xf numFmtId="0" fontId="53" fillId="46" borderId="14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47" borderId="20" applyNumberFormat="0" applyAlignment="0" applyProtection="0"/>
    <xf numFmtId="0" fontId="60" fillId="0" borderId="0" applyNumberFormat="0" applyFill="0" applyBorder="0" applyAlignment="0" applyProtection="0"/>
    <xf numFmtId="0" fontId="61" fillId="48" borderId="0" applyNumberFormat="0" applyBorder="0" applyAlignment="0" applyProtection="0"/>
    <xf numFmtId="0" fontId="0" fillId="0" borderId="0">
      <alignment/>
      <protection/>
    </xf>
    <xf numFmtId="0" fontId="62" fillId="4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64" fillId="0" borderId="22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51" borderId="0" applyNumberFormat="0" applyBorder="0" applyAlignment="0" applyProtection="0"/>
  </cellStyleXfs>
  <cellXfs count="246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3" fillId="0" borderId="24" xfId="0" applyNumberFormat="1" applyFont="1" applyFill="1" applyBorder="1" applyAlignment="1">
      <alignment horizontal="center" wrapText="1"/>
    </xf>
    <xf numFmtId="164" fontId="3" fillId="0" borderId="24" xfId="0" applyNumberFormat="1" applyFon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vertical="top"/>
    </xf>
    <xf numFmtId="0" fontId="31" fillId="0" borderId="25" xfId="0" applyNumberFormat="1" applyFont="1" applyFill="1" applyBorder="1" applyAlignment="1">
      <alignment horizontal="left" vertical="top" wrapText="1"/>
    </xf>
    <xf numFmtId="49" fontId="31" fillId="0" borderId="24" xfId="0" applyNumberFormat="1" applyFont="1" applyFill="1" applyBorder="1" applyAlignment="1">
      <alignment horizontal="center" wrapText="1"/>
    </xf>
    <xf numFmtId="164" fontId="31" fillId="0" borderId="24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wrapText="1"/>
    </xf>
    <xf numFmtId="164" fontId="31" fillId="0" borderId="23" xfId="0" applyNumberFormat="1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wrapText="1"/>
    </xf>
    <xf numFmtId="164" fontId="2" fillId="0" borderId="27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64" fontId="3" fillId="0" borderId="30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164" fontId="31" fillId="0" borderId="24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49" fontId="31" fillId="0" borderId="24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vertical="top"/>
    </xf>
    <xf numFmtId="0" fontId="32" fillId="0" borderId="23" xfId="0" applyFont="1" applyFill="1" applyBorder="1" applyAlignment="1">
      <alignment horizontal="center" vertical="top"/>
    </xf>
    <xf numFmtId="164" fontId="5" fillId="0" borderId="24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30" fillId="0" borderId="0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164" fontId="2" fillId="0" borderId="23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vertical="top"/>
    </xf>
    <xf numFmtId="2" fontId="4" fillId="0" borderId="23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4" fontId="68" fillId="0" borderId="24" xfId="0" applyNumberFormat="1" applyFont="1" applyFill="1" applyBorder="1" applyAlignment="1">
      <alignment horizontal="center" vertical="top" wrapText="1"/>
    </xf>
    <xf numFmtId="164" fontId="69" fillId="0" borderId="24" xfId="0" applyNumberFormat="1" applyFont="1" applyFill="1" applyBorder="1" applyAlignment="1">
      <alignment horizontal="center" vertical="top" wrapText="1"/>
    </xf>
    <xf numFmtId="0" fontId="67" fillId="0" borderId="0" xfId="0" applyFont="1" applyFill="1" applyAlignment="1">
      <alignment vertical="top" wrapText="1"/>
    </xf>
    <xf numFmtId="0" fontId="4" fillId="0" borderId="24" xfId="0" applyFont="1" applyFill="1" applyBorder="1" applyAlignment="1">
      <alignment horizontal="center" vertical="top"/>
    </xf>
    <xf numFmtId="2" fontId="31" fillId="0" borderId="24" xfId="0" applyNumberFormat="1" applyFont="1" applyFill="1" applyBorder="1" applyAlignment="1">
      <alignment horizontal="center" vertical="top" wrapText="1"/>
    </xf>
    <xf numFmtId="179" fontId="31" fillId="0" borderId="24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>
      <alignment horizontal="center" vertical="top"/>
    </xf>
    <xf numFmtId="164" fontId="1" fillId="0" borderId="23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 vertical="top" wrapText="1"/>
    </xf>
    <xf numFmtId="0" fontId="68" fillId="0" borderId="23" xfId="0" applyFont="1" applyFill="1" applyBorder="1" applyAlignment="1">
      <alignment horizontal="center"/>
    </xf>
    <xf numFmtId="0" fontId="68" fillId="0" borderId="23" xfId="0" applyFont="1" applyFill="1" applyBorder="1" applyAlignment="1">
      <alignment horizontal="center" vertical="top"/>
    </xf>
    <xf numFmtId="164" fontId="68" fillId="0" borderId="23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/>
    </xf>
    <xf numFmtId="0" fontId="34" fillId="0" borderId="23" xfId="0" applyFont="1" applyFill="1" applyBorder="1" applyAlignment="1">
      <alignment horizontal="center" vertical="top"/>
    </xf>
    <xf numFmtId="0" fontId="34" fillId="0" borderId="24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49" fontId="0" fillId="0" borderId="25" xfId="0" applyNumberFormat="1" applyFill="1" applyBorder="1" applyAlignment="1">
      <alignment vertical="top"/>
    </xf>
    <xf numFmtId="164" fontId="2" fillId="0" borderId="24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67" fillId="0" borderId="0" xfId="0" applyFont="1" applyFill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 wrapText="1"/>
    </xf>
    <xf numFmtId="164" fontId="2" fillId="0" borderId="27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/>
    </xf>
    <xf numFmtId="164" fontId="1" fillId="0" borderId="23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0" fontId="31" fillId="0" borderId="23" xfId="0" applyNumberFormat="1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top"/>
    </xf>
    <xf numFmtId="164" fontId="4" fillId="0" borderId="24" xfId="0" applyNumberFormat="1" applyFont="1" applyFill="1" applyBorder="1" applyAlignment="1">
      <alignment horizontal="center" vertical="top" wrapText="1"/>
    </xf>
    <xf numFmtId="164" fontId="2" fillId="0" borderId="29" xfId="0" applyNumberFormat="1" applyFont="1" applyFill="1" applyBorder="1" applyAlignment="1">
      <alignment horizontal="center" vertical="top"/>
    </xf>
    <xf numFmtId="49" fontId="31" fillId="0" borderId="30" xfId="0" applyNumberFormat="1" applyFont="1" applyFill="1" applyBorder="1" applyAlignment="1">
      <alignment horizontal="center" vertical="top" wrapText="1"/>
    </xf>
    <xf numFmtId="164" fontId="31" fillId="0" borderId="30" xfId="0" applyNumberFormat="1" applyFont="1" applyFill="1" applyBorder="1" applyAlignment="1">
      <alignment horizontal="center" vertical="top" wrapText="1"/>
    </xf>
    <xf numFmtId="0" fontId="3" fillId="41" borderId="25" xfId="0" applyNumberFormat="1" applyFont="1" applyFill="1" applyBorder="1" applyAlignment="1">
      <alignment horizontal="left" vertical="top" wrapText="1"/>
    </xf>
    <xf numFmtId="164" fontId="34" fillId="0" borderId="24" xfId="0" applyNumberFormat="1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0" fontId="35" fillId="0" borderId="31" xfId="0" applyFont="1" applyBorder="1" applyAlignment="1">
      <alignment horizontal="justify" vertical="top" wrapText="1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0" fontId="3" fillId="41" borderId="28" xfId="0" applyNumberFormat="1" applyFont="1" applyFill="1" applyBorder="1" applyAlignment="1">
      <alignment horizontal="left" vertical="top" wrapText="1"/>
    </xf>
    <xf numFmtId="0" fontId="3" fillId="41" borderId="26" xfId="0" applyNumberFormat="1" applyFont="1" applyFill="1" applyBorder="1" applyAlignment="1">
      <alignment horizontal="left" vertical="top" wrapText="1"/>
    </xf>
    <xf numFmtId="0" fontId="3" fillId="41" borderId="29" xfId="0" applyNumberFormat="1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left" vertical="top"/>
    </xf>
    <xf numFmtId="0" fontId="33" fillId="0" borderId="29" xfId="0" applyFont="1" applyFill="1" applyBorder="1" applyAlignment="1">
      <alignment horizontal="left" vertical="top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49" fontId="0" fillId="0" borderId="32" xfId="0" applyNumberFormat="1" applyFill="1" applyBorder="1" applyAlignment="1">
      <alignment horizontal="center" vertical="top"/>
    </xf>
    <xf numFmtId="49" fontId="0" fillId="0" borderId="33" xfId="0" applyNumberFormat="1" applyFill="1" applyBorder="1" applyAlignment="1">
      <alignment horizontal="center" vertical="top"/>
    </xf>
    <xf numFmtId="49" fontId="0" fillId="0" borderId="34" xfId="0" applyNumberFormat="1" applyFill="1" applyBorder="1" applyAlignment="1">
      <alignment horizontal="center" vertical="top"/>
    </xf>
    <xf numFmtId="0" fontId="70" fillId="0" borderId="28" xfId="0" applyNumberFormat="1" applyFont="1" applyFill="1" applyBorder="1" applyAlignment="1">
      <alignment horizontal="left" vertical="top" wrapText="1"/>
    </xf>
    <xf numFmtId="0" fontId="70" fillId="0" borderId="29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left" vertical="top" wrapText="1"/>
    </xf>
    <xf numFmtId="0" fontId="31" fillId="0" borderId="23" xfId="0" applyNumberFormat="1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11" fontId="4" fillId="0" borderId="28" xfId="0" applyNumberFormat="1" applyFont="1" applyFill="1" applyBorder="1" applyAlignment="1">
      <alignment horizontal="left" vertical="top" wrapText="1"/>
    </xf>
    <xf numFmtId="11" fontId="4" fillId="0" borderId="29" xfId="0" applyNumberFormat="1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/>
    </xf>
    <xf numFmtId="11" fontId="4" fillId="0" borderId="36" xfId="0" applyNumberFormat="1" applyFont="1" applyFill="1" applyBorder="1" applyAlignment="1">
      <alignment horizontal="left" vertical="top" wrapText="1"/>
    </xf>
    <xf numFmtId="11" fontId="4" fillId="0" borderId="26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3" fillId="0" borderId="28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34" fillId="0" borderId="28" xfId="0" applyNumberFormat="1" applyFont="1" applyFill="1" applyBorder="1" applyAlignment="1">
      <alignment horizontal="left" vertical="top" wrapText="1"/>
    </xf>
    <xf numFmtId="0" fontId="34" fillId="0" borderId="26" xfId="0" applyNumberFormat="1" applyFont="1" applyFill="1" applyBorder="1" applyAlignment="1">
      <alignment horizontal="left" vertical="top" wrapText="1"/>
    </xf>
    <xf numFmtId="0" fontId="34" fillId="0" borderId="29" xfId="0" applyNumberFormat="1" applyFont="1" applyFill="1" applyBorder="1" applyAlignment="1">
      <alignment horizontal="left" vertical="top" wrapText="1"/>
    </xf>
    <xf numFmtId="0" fontId="33" fillId="0" borderId="29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center" vertical="top" wrapText="1"/>
    </xf>
    <xf numFmtId="0" fontId="31" fillId="0" borderId="28" xfId="0" applyNumberFormat="1" applyFont="1" applyFill="1" applyBorder="1" applyAlignment="1">
      <alignment vertical="top" wrapText="1"/>
    </xf>
    <xf numFmtId="0" fontId="31" fillId="0" borderId="29" xfId="0" applyNumberFormat="1" applyFont="1" applyFill="1" applyBorder="1" applyAlignment="1">
      <alignment vertical="top" wrapText="1"/>
    </xf>
    <xf numFmtId="0" fontId="31" fillId="0" borderId="26" xfId="0" applyNumberFormat="1" applyFont="1" applyFill="1" applyBorder="1" applyAlignment="1">
      <alignment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49" fontId="0" fillId="0" borderId="27" xfId="0" applyNumberFormat="1" applyFill="1" applyBorder="1" applyAlignment="1">
      <alignment horizontal="center" vertical="top"/>
    </xf>
    <xf numFmtId="49" fontId="0" fillId="0" borderId="37" xfId="0" applyNumberFormat="1" applyFill="1" applyBorder="1" applyAlignment="1">
      <alignment horizontal="center" vertical="top"/>
    </xf>
    <xf numFmtId="49" fontId="0" fillId="0" borderId="30" xfId="0" applyNumberForma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>
      <alignment horizontal="left" vertical="top" wrapText="1"/>
    </xf>
    <xf numFmtId="0" fontId="3" fillId="41" borderId="32" xfId="0" applyNumberFormat="1" applyFont="1" applyFill="1" applyBorder="1" applyAlignment="1">
      <alignment horizontal="left" vertical="top" wrapText="1"/>
    </xf>
    <xf numFmtId="0" fontId="3" fillId="41" borderId="33" xfId="0" applyNumberFormat="1" applyFont="1" applyFill="1" applyBorder="1" applyAlignment="1">
      <alignment horizontal="left" vertical="top" wrapText="1"/>
    </xf>
    <xf numFmtId="0" fontId="3" fillId="41" borderId="34" xfId="0" applyNumberFormat="1" applyFont="1" applyFill="1" applyBorder="1" applyAlignment="1">
      <alignment horizontal="left" vertical="top" wrapText="1"/>
    </xf>
    <xf numFmtId="0" fontId="5" fillId="0" borderId="32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70" fillId="0" borderId="26" xfId="0" applyNumberFormat="1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71" fillId="0" borderId="28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164" fontId="31" fillId="0" borderId="28" xfId="0" applyNumberFormat="1" applyFont="1" applyFill="1" applyBorder="1" applyAlignment="1">
      <alignment horizontal="center" vertical="top" wrapText="1"/>
    </xf>
    <xf numFmtId="164" fontId="31" fillId="0" borderId="29" xfId="0" applyNumberFormat="1" applyFont="1" applyFill="1" applyBorder="1" applyAlignment="1">
      <alignment horizontal="center" vertical="top" wrapText="1"/>
    </xf>
    <xf numFmtId="0" fontId="72" fillId="0" borderId="28" xfId="0" applyFont="1" applyBorder="1" applyAlignment="1">
      <alignment horizontal="left" vertical="top" wrapText="1"/>
    </xf>
    <xf numFmtId="0" fontId="72" fillId="0" borderId="29" xfId="0" applyFont="1" applyBorder="1" applyAlignment="1">
      <alignment horizontal="left" vertical="top"/>
    </xf>
    <xf numFmtId="0" fontId="73" fillId="0" borderId="26" xfId="0" applyFont="1" applyFill="1" applyBorder="1" applyAlignment="1">
      <alignment horizontal="left" vertical="top" wrapText="1"/>
    </xf>
    <xf numFmtId="0" fontId="73" fillId="0" borderId="29" xfId="0" applyFont="1" applyFill="1" applyBorder="1" applyAlignment="1">
      <alignment horizontal="left" vertical="top" wrapText="1"/>
    </xf>
    <xf numFmtId="0" fontId="72" fillId="0" borderId="29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2" fontId="4" fillId="0" borderId="28" xfId="0" applyNumberFormat="1" applyFont="1" applyFill="1" applyBorder="1" applyAlignment="1">
      <alignment horizontal="right" vertical="top"/>
    </xf>
    <xf numFmtId="2" fontId="4" fillId="0" borderId="29" xfId="0" applyNumberFormat="1" applyFont="1" applyFill="1" applyBorder="1" applyAlignment="1">
      <alignment horizontal="right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164" fontId="2" fillId="0" borderId="28" xfId="0" applyNumberFormat="1" applyFont="1" applyFill="1" applyBorder="1" applyAlignment="1">
      <alignment horizontal="center" vertical="top"/>
    </xf>
    <xf numFmtId="164" fontId="2" fillId="0" borderId="29" xfId="0" applyNumberFormat="1" applyFont="1" applyFill="1" applyBorder="1" applyAlignment="1">
      <alignment horizontal="center" vertical="top"/>
    </xf>
    <xf numFmtId="49" fontId="31" fillId="0" borderId="28" xfId="0" applyNumberFormat="1" applyFont="1" applyFill="1" applyBorder="1" applyAlignment="1">
      <alignment horizontal="center" vertical="top" wrapText="1"/>
    </xf>
    <xf numFmtId="49" fontId="31" fillId="0" borderId="29" xfId="0" applyNumberFormat="1" applyFont="1" applyFill="1" applyBorder="1" applyAlignment="1">
      <alignment horizontal="center" vertical="top" wrapText="1"/>
    </xf>
    <xf numFmtId="0" fontId="72" fillId="0" borderId="26" xfId="0" applyFont="1" applyBorder="1" applyAlignment="1">
      <alignment horizontal="left" vertical="top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4"/>
          <c:w val="0.919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Лист1!$A$466:$M$466</c:f>
              <c:strCache>
                <c:ptCount val="1"/>
                <c:pt idx="0">
                  <c:v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 19 Приобретение программного обеспечния Алминистрация Слободского района 01.01.2022 31.12.20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Лист1!$N$252:$N$460</c:f>
              <c:strCache/>
            </c:strRef>
          </c:cat>
          <c:val>
            <c:numRef>
              <c:f>Лист1!$N$466</c:f>
            </c:numRef>
          </c:val>
        </c:ser>
        <c:axId val="65460812"/>
        <c:axId val="52276397"/>
      </c:bar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76397"/>
        <c:crosses val="autoZero"/>
        <c:auto val="1"/>
        <c:lblOffset val="100"/>
        <c:tickLblSkip val="1"/>
        <c:noMultiLvlLbl val="0"/>
      </c:catAx>
      <c:valAx>
        <c:axId val="52276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0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15"/>
          <c:y val="0.498"/>
          <c:w val="0.00975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2200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9"/>
  <sheetViews>
    <sheetView tabSelected="1" zoomScale="71" zoomScaleNormal="71" zoomScaleSheetLayoutView="78" zoomScalePageLayoutView="0" workbookViewId="0" topLeftCell="C463">
      <selection activeCell="I352" sqref="I352:I429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55" customWidth="1"/>
    <col min="5" max="5" width="22.625" style="56" customWidth="1"/>
    <col min="6" max="6" width="13.375" style="56" customWidth="1"/>
    <col min="7" max="7" width="14.75390625" style="56" customWidth="1"/>
    <col min="8" max="8" width="14.125" style="56" customWidth="1"/>
    <col min="9" max="9" width="13.1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24.125" style="106" customWidth="1"/>
    <col min="15" max="15" width="17.25390625" style="3" customWidth="1"/>
    <col min="16" max="16384" width="9.125" style="3" customWidth="1"/>
  </cols>
  <sheetData>
    <row r="1" spans="4:13" ht="15.75"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4:14" ht="47.25" customHeight="1">
      <c r="D2" s="191" t="s">
        <v>289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113" t="s">
        <v>231</v>
      </c>
      <c r="E4" s="8" t="s">
        <v>66</v>
      </c>
      <c r="F4" s="8" t="s">
        <v>119</v>
      </c>
      <c r="G4" s="8" t="s">
        <v>120</v>
      </c>
      <c r="H4" s="8" t="s">
        <v>121</v>
      </c>
      <c r="I4" s="8" t="s">
        <v>122</v>
      </c>
      <c r="J4" s="10" t="s">
        <v>118</v>
      </c>
      <c r="K4" s="11" t="s">
        <v>298</v>
      </c>
      <c r="L4" s="12" t="s">
        <v>299</v>
      </c>
      <c r="M4" s="12" t="s">
        <v>80</v>
      </c>
      <c r="N4" s="101" t="s">
        <v>81</v>
      </c>
    </row>
    <row r="5" spans="1:14" s="20" customFormat="1" ht="15.75">
      <c r="A5" s="13"/>
      <c r="B5" s="13"/>
      <c r="C5" s="14" t="s">
        <v>67</v>
      </c>
      <c r="D5" s="15" t="s">
        <v>68</v>
      </c>
      <c r="E5" s="16" t="s">
        <v>0</v>
      </c>
      <c r="F5" s="16" t="s">
        <v>1</v>
      </c>
      <c r="G5" s="16" t="s">
        <v>69</v>
      </c>
      <c r="H5" s="16" t="s">
        <v>70</v>
      </c>
      <c r="I5" s="16" t="s">
        <v>71</v>
      </c>
      <c r="J5" s="17" t="s">
        <v>72</v>
      </c>
      <c r="K5" s="17" t="s">
        <v>73</v>
      </c>
      <c r="L5" s="18">
        <v>10</v>
      </c>
      <c r="M5" s="18">
        <v>11</v>
      </c>
      <c r="N5" s="107">
        <v>12</v>
      </c>
    </row>
    <row r="6" spans="1:14" s="20" customFormat="1" ht="34.5" customHeight="1">
      <c r="A6" s="13" t="s">
        <v>3</v>
      </c>
      <c r="B6" s="13" t="s">
        <v>2</v>
      </c>
      <c r="C6" s="152" t="s">
        <v>67</v>
      </c>
      <c r="D6" s="143" t="s">
        <v>64</v>
      </c>
      <c r="E6" s="149" t="s">
        <v>186</v>
      </c>
      <c r="F6" s="149" t="s">
        <v>290</v>
      </c>
      <c r="G6" s="149" t="s">
        <v>291</v>
      </c>
      <c r="H6" s="149" t="s">
        <v>290</v>
      </c>
      <c r="I6" s="149" t="s">
        <v>291</v>
      </c>
      <c r="J6" s="10" t="s">
        <v>135</v>
      </c>
      <c r="K6" s="62">
        <f>K7+K8+K9</f>
        <v>483494.7</v>
      </c>
      <c r="L6" s="62">
        <f>L7+L8+L9</f>
        <v>261746.3</v>
      </c>
      <c r="M6" s="62">
        <f>L6/K6*100</f>
        <v>54.1363328284674</v>
      </c>
      <c r="N6" s="137" t="s">
        <v>199</v>
      </c>
    </row>
    <row r="7" spans="1:14" s="20" customFormat="1" ht="33" customHeight="1">
      <c r="A7" s="13"/>
      <c r="B7" s="13"/>
      <c r="C7" s="153"/>
      <c r="D7" s="144"/>
      <c r="E7" s="150"/>
      <c r="F7" s="150"/>
      <c r="G7" s="150"/>
      <c r="H7" s="150"/>
      <c r="I7" s="150"/>
      <c r="J7" s="10" t="s">
        <v>93</v>
      </c>
      <c r="K7" s="62">
        <f>K26+K11</f>
        <v>23942.3</v>
      </c>
      <c r="L7" s="62">
        <f>L26+L11</f>
        <v>11165.5</v>
      </c>
      <c r="M7" s="62">
        <f>L7/K7*100</f>
        <v>46.63503506346508</v>
      </c>
      <c r="N7" s="138"/>
    </row>
    <row r="8" spans="1:14" s="20" customFormat="1" ht="25.5" customHeight="1">
      <c r="A8" s="13"/>
      <c r="B8" s="13"/>
      <c r="C8" s="153"/>
      <c r="D8" s="144"/>
      <c r="E8" s="150"/>
      <c r="F8" s="150"/>
      <c r="G8" s="150"/>
      <c r="H8" s="150"/>
      <c r="I8" s="150"/>
      <c r="J8" s="10" t="s">
        <v>94</v>
      </c>
      <c r="K8" s="62">
        <f>K97+K95+K87+K67+K57+K27+K12</f>
        <v>321499.4</v>
      </c>
      <c r="L8" s="62">
        <f>L97+L95+L87+L67+L57+L27+L12</f>
        <v>172151</v>
      </c>
      <c r="M8" s="62">
        <f>L8/K8*100</f>
        <v>53.546289666481485</v>
      </c>
      <c r="N8" s="138"/>
    </row>
    <row r="9" spans="1:14" s="20" customFormat="1" ht="28.5" customHeight="1">
      <c r="A9" s="13"/>
      <c r="B9" s="13"/>
      <c r="C9" s="153"/>
      <c r="D9" s="145"/>
      <c r="E9" s="150"/>
      <c r="F9" s="150"/>
      <c r="G9" s="150"/>
      <c r="H9" s="150"/>
      <c r="I9" s="150"/>
      <c r="J9" s="10" t="s">
        <v>145</v>
      </c>
      <c r="K9" s="62">
        <f>K88+K68+K58+K28+K13</f>
        <v>138053</v>
      </c>
      <c r="L9" s="62">
        <f>L88+L68+L58+L28+L13</f>
        <v>78429.79999999999</v>
      </c>
      <c r="M9" s="62">
        <f>L9/K9*100</f>
        <v>56.81136954647852</v>
      </c>
      <c r="N9" s="139"/>
    </row>
    <row r="10" spans="1:14" s="20" customFormat="1" ht="32.25" customHeight="1">
      <c r="A10" s="13" t="s">
        <v>4</v>
      </c>
      <c r="B10" s="13" t="s">
        <v>2</v>
      </c>
      <c r="C10" s="153"/>
      <c r="D10" s="163" t="s">
        <v>4</v>
      </c>
      <c r="E10" s="150"/>
      <c r="F10" s="150"/>
      <c r="G10" s="150"/>
      <c r="H10" s="150"/>
      <c r="I10" s="150"/>
      <c r="J10" s="72" t="s">
        <v>135</v>
      </c>
      <c r="K10" s="71">
        <f>K11+K12+K13</f>
        <v>166425.5</v>
      </c>
      <c r="L10" s="71">
        <f>L11+L12+L13</f>
        <v>87087</v>
      </c>
      <c r="M10" s="71">
        <f>L10/K10*100</f>
        <v>52.32791849806671</v>
      </c>
      <c r="N10" s="137" t="s">
        <v>198</v>
      </c>
    </row>
    <row r="11" spans="1:14" s="20" customFormat="1" ht="35.25" customHeight="1">
      <c r="A11" s="13"/>
      <c r="B11" s="13"/>
      <c r="C11" s="153"/>
      <c r="D11" s="164"/>
      <c r="E11" s="150"/>
      <c r="F11" s="150"/>
      <c r="G11" s="150"/>
      <c r="H11" s="150"/>
      <c r="I11" s="150"/>
      <c r="J11" s="72" t="s">
        <v>93</v>
      </c>
      <c r="K11" s="71">
        <v>0</v>
      </c>
      <c r="L11" s="71">
        <v>0</v>
      </c>
      <c r="M11" s="71">
        <v>0</v>
      </c>
      <c r="N11" s="138"/>
    </row>
    <row r="12" spans="1:14" s="20" customFormat="1" ht="24.75" customHeight="1">
      <c r="A12" s="13"/>
      <c r="B12" s="13"/>
      <c r="C12" s="153"/>
      <c r="D12" s="164"/>
      <c r="E12" s="150"/>
      <c r="F12" s="150"/>
      <c r="G12" s="150"/>
      <c r="H12" s="150"/>
      <c r="I12" s="150"/>
      <c r="J12" s="72" t="s">
        <v>94</v>
      </c>
      <c r="K12" s="71">
        <f>K21+K18+K15+K23</f>
        <v>111269.1</v>
      </c>
      <c r="L12" s="71">
        <f>L21+L18+L15+L23</f>
        <v>56423.9</v>
      </c>
      <c r="M12" s="71">
        <f aca="true" t="shared" si="0" ref="M12:M21">L12/K12*100</f>
        <v>50.70940629518888</v>
      </c>
      <c r="N12" s="138"/>
    </row>
    <row r="13" spans="1:14" s="20" customFormat="1" ht="21.75" customHeight="1">
      <c r="A13" s="13"/>
      <c r="B13" s="13"/>
      <c r="C13" s="153"/>
      <c r="D13" s="165"/>
      <c r="E13" s="150"/>
      <c r="F13" s="150"/>
      <c r="G13" s="150"/>
      <c r="H13" s="150"/>
      <c r="I13" s="150"/>
      <c r="J13" s="72" t="s">
        <v>145</v>
      </c>
      <c r="K13" s="71">
        <f>K19+K16+K24</f>
        <v>55156.399999999994</v>
      </c>
      <c r="L13" s="71">
        <f>L19+L16+L24</f>
        <v>30663.1</v>
      </c>
      <c r="M13" s="71">
        <f t="shared" si="0"/>
        <v>55.593004619590836</v>
      </c>
      <c r="N13" s="139"/>
    </row>
    <row r="14" spans="1:14" s="20" customFormat="1" ht="21.75" customHeight="1">
      <c r="A14" s="13"/>
      <c r="B14" s="13"/>
      <c r="C14" s="153"/>
      <c r="D14" s="140" t="s">
        <v>196</v>
      </c>
      <c r="E14" s="150"/>
      <c r="F14" s="150"/>
      <c r="G14" s="150"/>
      <c r="H14" s="150"/>
      <c r="I14" s="150"/>
      <c r="J14" s="64" t="s">
        <v>132</v>
      </c>
      <c r="K14" s="60">
        <f>K15+K16</f>
        <v>116256.3</v>
      </c>
      <c r="L14" s="60">
        <f>L15+L16</f>
        <v>60198.1</v>
      </c>
      <c r="M14" s="60">
        <f t="shared" si="0"/>
        <v>51.78050565861807</v>
      </c>
      <c r="N14" s="137" t="s">
        <v>197</v>
      </c>
    </row>
    <row r="15" spans="1:14" s="20" customFormat="1" ht="21.75" customHeight="1">
      <c r="A15" s="13"/>
      <c r="B15" s="13"/>
      <c r="C15" s="153"/>
      <c r="D15" s="141"/>
      <c r="E15" s="150"/>
      <c r="F15" s="150"/>
      <c r="G15" s="150"/>
      <c r="H15" s="150"/>
      <c r="I15" s="150"/>
      <c r="J15" s="64" t="s">
        <v>94</v>
      </c>
      <c r="K15" s="60">
        <v>106906.7</v>
      </c>
      <c r="L15" s="60">
        <v>54463.6</v>
      </c>
      <c r="M15" s="60">
        <f t="shared" si="0"/>
        <v>50.94498286823932</v>
      </c>
      <c r="N15" s="138"/>
    </row>
    <row r="16" spans="1:14" s="20" customFormat="1" ht="21.75" customHeight="1">
      <c r="A16" s="13"/>
      <c r="B16" s="13"/>
      <c r="C16" s="153"/>
      <c r="D16" s="142"/>
      <c r="E16" s="150"/>
      <c r="F16" s="150"/>
      <c r="G16" s="150"/>
      <c r="H16" s="150"/>
      <c r="I16" s="150"/>
      <c r="J16" s="64" t="s">
        <v>145</v>
      </c>
      <c r="K16" s="60">
        <v>9349.6</v>
      </c>
      <c r="L16" s="60">
        <v>5734.5</v>
      </c>
      <c r="M16" s="60">
        <f t="shared" si="0"/>
        <v>61.33417472405236</v>
      </c>
      <c r="N16" s="139"/>
    </row>
    <row r="17" spans="1:14" s="20" customFormat="1" ht="30.75" customHeight="1">
      <c r="A17" s="13"/>
      <c r="B17" s="13"/>
      <c r="C17" s="153"/>
      <c r="D17" s="140" t="s">
        <v>200</v>
      </c>
      <c r="E17" s="150"/>
      <c r="F17" s="150"/>
      <c r="G17" s="150"/>
      <c r="H17" s="150"/>
      <c r="I17" s="150"/>
      <c r="J17" s="64" t="s">
        <v>132</v>
      </c>
      <c r="K17" s="60">
        <f>K18+K19</f>
        <v>47756</v>
      </c>
      <c r="L17" s="60">
        <f>L18+L19</f>
        <v>26329</v>
      </c>
      <c r="M17" s="60">
        <f t="shared" si="0"/>
        <v>55.13233939190887</v>
      </c>
      <c r="N17" s="137" t="s">
        <v>201</v>
      </c>
    </row>
    <row r="18" spans="1:14" s="20" customFormat="1" ht="21.75" customHeight="1">
      <c r="A18" s="13"/>
      <c r="B18" s="13"/>
      <c r="C18" s="153"/>
      <c r="D18" s="141"/>
      <c r="E18" s="150"/>
      <c r="F18" s="150"/>
      <c r="G18" s="150"/>
      <c r="H18" s="150"/>
      <c r="I18" s="150"/>
      <c r="J18" s="64" t="s">
        <v>94</v>
      </c>
      <c r="K18" s="60">
        <v>2713.9</v>
      </c>
      <c r="L18" s="60">
        <v>1400.4</v>
      </c>
      <c r="M18" s="60">
        <f t="shared" si="0"/>
        <v>51.601016986624415</v>
      </c>
      <c r="N18" s="138"/>
    </row>
    <row r="19" spans="1:14" s="20" customFormat="1" ht="21.75" customHeight="1">
      <c r="A19" s="13"/>
      <c r="B19" s="13"/>
      <c r="C19" s="153"/>
      <c r="D19" s="142"/>
      <c r="E19" s="150"/>
      <c r="F19" s="150"/>
      <c r="G19" s="150"/>
      <c r="H19" s="150"/>
      <c r="I19" s="150"/>
      <c r="J19" s="64" t="s">
        <v>145</v>
      </c>
      <c r="K19" s="60">
        <v>45042.1</v>
      </c>
      <c r="L19" s="60">
        <v>24928.6</v>
      </c>
      <c r="M19" s="60">
        <f t="shared" si="0"/>
        <v>55.34511046332209</v>
      </c>
      <c r="N19" s="139"/>
    </row>
    <row r="20" spans="1:14" s="20" customFormat="1" ht="60" customHeight="1">
      <c r="A20" s="13"/>
      <c r="B20" s="13"/>
      <c r="C20" s="153"/>
      <c r="D20" s="140" t="s">
        <v>202</v>
      </c>
      <c r="E20" s="150"/>
      <c r="F20" s="150"/>
      <c r="G20" s="150"/>
      <c r="H20" s="150"/>
      <c r="I20" s="150"/>
      <c r="J20" s="64" t="s">
        <v>132</v>
      </c>
      <c r="K20" s="60">
        <f>K21</f>
        <v>1640.7</v>
      </c>
      <c r="L20" s="60">
        <f>L21</f>
        <v>559.9</v>
      </c>
      <c r="M20" s="60">
        <f t="shared" si="0"/>
        <v>34.12567806424087</v>
      </c>
      <c r="N20" s="108" t="s">
        <v>203</v>
      </c>
    </row>
    <row r="21" spans="1:14" s="20" customFormat="1" ht="21.75" customHeight="1">
      <c r="A21" s="13"/>
      <c r="B21" s="13"/>
      <c r="C21" s="153"/>
      <c r="D21" s="142"/>
      <c r="E21" s="150"/>
      <c r="F21" s="150"/>
      <c r="G21" s="150"/>
      <c r="H21" s="150"/>
      <c r="I21" s="150"/>
      <c r="J21" s="64" t="s">
        <v>94</v>
      </c>
      <c r="K21" s="60">
        <v>1640.7</v>
      </c>
      <c r="L21" s="60">
        <v>559.9</v>
      </c>
      <c r="M21" s="60">
        <f t="shared" si="0"/>
        <v>34.12567806424087</v>
      </c>
      <c r="N21" s="109"/>
    </row>
    <row r="22" spans="1:14" s="20" customFormat="1" ht="53.25" customHeight="1">
      <c r="A22" s="13"/>
      <c r="B22" s="13"/>
      <c r="C22" s="153"/>
      <c r="D22" s="140" t="s">
        <v>292</v>
      </c>
      <c r="E22" s="150"/>
      <c r="F22" s="150"/>
      <c r="G22" s="150"/>
      <c r="H22" s="150"/>
      <c r="I22" s="150"/>
      <c r="J22" s="64" t="s">
        <v>172</v>
      </c>
      <c r="K22" s="60">
        <f>K23+K24</f>
        <v>772.5</v>
      </c>
      <c r="L22" s="60">
        <f>L23+L24</f>
        <v>0</v>
      </c>
      <c r="M22" s="60">
        <f>L22/K22*100</f>
        <v>0</v>
      </c>
      <c r="N22" s="138" t="s">
        <v>293</v>
      </c>
    </row>
    <row r="23" spans="1:14" s="20" customFormat="1" ht="28.5" customHeight="1">
      <c r="A23" s="13"/>
      <c r="B23" s="13"/>
      <c r="C23" s="153"/>
      <c r="D23" s="141"/>
      <c r="E23" s="150"/>
      <c r="F23" s="150"/>
      <c r="G23" s="150"/>
      <c r="H23" s="150"/>
      <c r="I23" s="150"/>
      <c r="J23" s="64" t="s">
        <v>94</v>
      </c>
      <c r="K23" s="60">
        <v>7.8</v>
      </c>
      <c r="L23" s="60">
        <v>0</v>
      </c>
      <c r="M23" s="60">
        <f>L23/K23*100</f>
        <v>0</v>
      </c>
      <c r="N23" s="138"/>
    </row>
    <row r="24" spans="1:14" s="20" customFormat="1" ht="22.5" customHeight="1">
      <c r="A24" s="13"/>
      <c r="B24" s="13"/>
      <c r="C24" s="153"/>
      <c r="D24" s="142"/>
      <c r="E24" s="150"/>
      <c r="F24" s="150"/>
      <c r="G24" s="150"/>
      <c r="H24" s="150"/>
      <c r="I24" s="150"/>
      <c r="J24" s="64" t="s">
        <v>145</v>
      </c>
      <c r="K24" s="60">
        <v>764.7</v>
      </c>
      <c r="L24" s="60">
        <v>0</v>
      </c>
      <c r="M24" s="60">
        <f>L24/K24*100</f>
        <v>0</v>
      </c>
      <c r="N24" s="139"/>
    </row>
    <row r="25" spans="1:14" s="20" customFormat="1" ht="24.75" customHeight="1">
      <c r="A25" s="13" t="s">
        <v>11</v>
      </c>
      <c r="B25" s="13" t="s">
        <v>2</v>
      </c>
      <c r="C25" s="153"/>
      <c r="D25" s="163" t="s">
        <v>187</v>
      </c>
      <c r="E25" s="150"/>
      <c r="F25" s="150"/>
      <c r="G25" s="150"/>
      <c r="H25" s="150"/>
      <c r="I25" s="150"/>
      <c r="J25" s="72" t="s">
        <v>135</v>
      </c>
      <c r="K25" s="71">
        <f>K26+K27+K28</f>
        <v>259775.8</v>
      </c>
      <c r="L25" s="71">
        <f>L26+L27+L28</f>
        <v>142780.9</v>
      </c>
      <c r="M25" s="71">
        <f aca="true" t="shared" si="1" ref="M25:M74">L25/K25*100</f>
        <v>54.96312589548372</v>
      </c>
      <c r="N25" s="137" t="s">
        <v>204</v>
      </c>
    </row>
    <row r="26" spans="1:14" s="20" customFormat="1" ht="36" customHeight="1">
      <c r="A26" s="13"/>
      <c r="B26" s="13"/>
      <c r="C26" s="153"/>
      <c r="D26" s="164"/>
      <c r="E26" s="150"/>
      <c r="F26" s="150"/>
      <c r="G26" s="150"/>
      <c r="H26" s="150"/>
      <c r="I26" s="150"/>
      <c r="J26" s="72" t="s">
        <v>93</v>
      </c>
      <c r="K26" s="71">
        <f>K55+K51+K44+K38</f>
        <v>23942.3</v>
      </c>
      <c r="L26" s="71">
        <f>L55+L51+L44+L38</f>
        <v>11165.5</v>
      </c>
      <c r="M26" s="71">
        <f t="shared" si="1"/>
        <v>46.63503506346508</v>
      </c>
      <c r="N26" s="138"/>
    </row>
    <row r="27" spans="1:14" s="20" customFormat="1" ht="27.75" customHeight="1">
      <c r="A27" s="13"/>
      <c r="B27" s="13"/>
      <c r="C27" s="153"/>
      <c r="D27" s="164"/>
      <c r="E27" s="150"/>
      <c r="F27" s="150"/>
      <c r="G27" s="150"/>
      <c r="H27" s="150"/>
      <c r="I27" s="150"/>
      <c r="J27" s="72" t="s">
        <v>94</v>
      </c>
      <c r="K27" s="71">
        <f>K52+K48+K45+K39+K33+K30</f>
        <v>174261.3</v>
      </c>
      <c r="L27" s="71">
        <f>L52+L48+L45+L39+L33+L30</f>
        <v>95108.2</v>
      </c>
      <c r="M27" s="71">
        <f t="shared" si="1"/>
        <v>54.577924071494934</v>
      </c>
      <c r="N27" s="138"/>
    </row>
    <row r="28" spans="1:14" s="20" customFormat="1" ht="23.25" customHeight="1">
      <c r="A28" s="13"/>
      <c r="B28" s="13"/>
      <c r="C28" s="153"/>
      <c r="D28" s="165"/>
      <c r="E28" s="150"/>
      <c r="F28" s="150"/>
      <c r="G28" s="150"/>
      <c r="H28" s="150"/>
      <c r="I28" s="150"/>
      <c r="J28" s="72" t="s">
        <v>145</v>
      </c>
      <c r="K28" s="71">
        <f>K53+K49+K46+K42+K40+K36+K34+K31</f>
        <v>61572.2</v>
      </c>
      <c r="L28" s="71">
        <f>L53+L49+L46+L42+L40+L36+L34+L31</f>
        <v>36507.2</v>
      </c>
      <c r="M28" s="71">
        <f t="shared" si="1"/>
        <v>59.2916933291323</v>
      </c>
      <c r="N28" s="139"/>
    </row>
    <row r="29" spans="1:14" s="20" customFormat="1" ht="23.25" customHeight="1">
      <c r="A29" s="13"/>
      <c r="B29" s="13"/>
      <c r="C29" s="153"/>
      <c r="D29" s="140" t="s">
        <v>196</v>
      </c>
      <c r="E29" s="150"/>
      <c r="F29" s="150"/>
      <c r="G29" s="150"/>
      <c r="H29" s="150"/>
      <c r="I29" s="150"/>
      <c r="J29" s="64" t="s">
        <v>132</v>
      </c>
      <c r="K29" s="60">
        <f>K30+K31</f>
        <v>181525.69999999998</v>
      </c>
      <c r="L29" s="60">
        <f>L30+L31</f>
        <v>99905.9</v>
      </c>
      <c r="M29" s="60">
        <f t="shared" si="1"/>
        <v>55.03677991601189</v>
      </c>
      <c r="N29" s="137" t="s">
        <v>197</v>
      </c>
    </row>
    <row r="30" spans="1:14" s="20" customFormat="1" ht="23.25" customHeight="1">
      <c r="A30" s="13"/>
      <c r="B30" s="13"/>
      <c r="C30" s="153"/>
      <c r="D30" s="141"/>
      <c r="E30" s="150"/>
      <c r="F30" s="150"/>
      <c r="G30" s="150"/>
      <c r="H30" s="150"/>
      <c r="I30" s="150"/>
      <c r="J30" s="64" t="s">
        <v>94</v>
      </c>
      <c r="K30" s="60">
        <v>169367.8</v>
      </c>
      <c r="L30" s="60">
        <v>92030</v>
      </c>
      <c r="M30" s="60">
        <f t="shared" si="1"/>
        <v>54.33736518984128</v>
      </c>
      <c r="N30" s="138"/>
    </row>
    <row r="31" spans="1:14" s="20" customFormat="1" ht="23.25" customHeight="1">
      <c r="A31" s="13"/>
      <c r="B31" s="13"/>
      <c r="C31" s="153"/>
      <c r="D31" s="142"/>
      <c r="E31" s="150"/>
      <c r="F31" s="150"/>
      <c r="G31" s="150"/>
      <c r="H31" s="150"/>
      <c r="I31" s="150"/>
      <c r="J31" s="64" t="s">
        <v>145</v>
      </c>
      <c r="K31" s="60">
        <v>12157.9</v>
      </c>
      <c r="L31" s="60">
        <v>7875.9</v>
      </c>
      <c r="M31" s="60">
        <f t="shared" si="1"/>
        <v>64.78010182679574</v>
      </c>
      <c r="N31" s="139"/>
    </row>
    <row r="32" spans="1:14" s="20" customFormat="1" ht="25.5" customHeight="1">
      <c r="A32" s="13"/>
      <c r="B32" s="13"/>
      <c r="C32" s="153"/>
      <c r="D32" s="140" t="s">
        <v>205</v>
      </c>
      <c r="E32" s="150"/>
      <c r="F32" s="150"/>
      <c r="G32" s="150"/>
      <c r="H32" s="150"/>
      <c r="I32" s="150"/>
      <c r="J32" s="64" t="s">
        <v>132</v>
      </c>
      <c r="K32" s="60">
        <f>K33+K34</f>
        <v>51188.299999999996</v>
      </c>
      <c r="L32" s="60">
        <f>L33+L34</f>
        <v>29386.9</v>
      </c>
      <c r="M32" s="60">
        <f t="shared" si="1"/>
        <v>57.409408009252125</v>
      </c>
      <c r="N32" s="137" t="s">
        <v>206</v>
      </c>
    </row>
    <row r="33" spans="1:14" s="20" customFormat="1" ht="23.25" customHeight="1">
      <c r="A33" s="13"/>
      <c r="B33" s="13"/>
      <c r="C33" s="153"/>
      <c r="D33" s="141"/>
      <c r="E33" s="150"/>
      <c r="F33" s="150"/>
      <c r="G33" s="150"/>
      <c r="H33" s="150"/>
      <c r="I33" s="150"/>
      <c r="J33" s="64" t="s">
        <v>94</v>
      </c>
      <c r="K33" s="60">
        <v>2651.6</v>
      </c>
      <c r="L33" s="60">
        <v>1285.2</v>
      </c>
      <c r="M33" s="60">
        <f t="shared" si="1"/>
        <v>48.4688489968321</v>
      </c>
      <c r="N33" s="138"/>
    </row>
    <row r="34" spans="1:14" s="20" customFormat="1" ht="36.75" customHeight="1">
      <c r="A34" s="13"/>
      <c r="B34" s="13"/>
      <c r="C34" s="153"/>
      <c r="D34" s="142"/>
      <c r="E34" s="150"/>
      <c r="F34" s="150"/>
      <c r="G34" s="150"/>
      <c r="H34" s="150"/>
      <c r="I34" s="150"/>
      <c r="J34" s="64" t="s">
        <v>145</v>
      </c>
      <c r="K34" s="60">
        <v>48536.7</v>
      </c>
      <c r="L34" s="60">
        <v>28101.7</v>
      </c>
      <c r="M34" s="60">
        <f t="shared" si="1"/>
        <v>57.89783813073407</v>
      </c>
      <c r="N34" s="139"/>
    </row>
    <row r="35" spans="1:14" s="20" customFormat="1" ht="21.75" customHeight="1">
      <c r="A35" s="13"/>
      <c r="B35" s="13"/>
      <c r="C35" s="153"/>
      <c r="D35" s="169" t="s">
        <v>207</v>
      </c>
      <c r="E35" s="150"/>
      <c r="F35" s="150"/>
      <c r="G35" s="150"/>
      <c r="H35" s="150"/>
      <c r="I35" s="150"/>
      <c r="J35" s="64" t="s">
        <v>132</v>
      </c>
      <c r="K35" s="60">
        <f>K36</f>
        <v>25</v>
      </c>
      <c r="L35" s="60">
        <f>L36</f>
        <v>10</v>
      </c>
      <c r="M35" s="60">
        <f t="shared" si="1"/>
        <v>40</v>
      </c>
      <c r="N35" s="214"/>
    </row>
    <row r="36" spans="1:14" s="20" customFormat="1" ht="23.25" customHeight="1">
      <c r="A36" s="13"/>
      <c r="B36" s="13"/>
      <c r="C36" s="153"/>
      <c r="D36" s="170"/>
      <c r="E36" s="150"/>
      <c r="F36" s="150"/>
      <c r="G36" s="150"/>
      <c r="H36" s="150"/>
      <c r="I36" s="150"/>
      <c r="J36" s="64" t="s">
        <v>145</v>
      </c>
      <c r="K36" s="60">
        <v>25</v>
      </c>
      <c r="L36" s="60">
        <v>10</v>
      </c>
      <c r="M36" s="60">
        <f t="shared" si="1"/>
        <v>40</v>
      </c>
      <c r="N36" s="215"/>
    </row>
    <row r="37" spans="1:14" s="20" customFormat="1" ht="20.25" customHeight="1">
      <c r="A37" s="13"/>
      <c r="B37" s="13"/>
      <c r="C37" s="153"/>
      <c r="D37" s="169" t="s">
        <v>294</v>
      </c>
      <c r="E37" s="150"/>
      <c r="F37" s="150"/>
      <c r="G37" s="150"/>
      <c r="H37" s="150"/>
      <c r="I37" s="150"/>
      <c r="J37" s="64" t="s">
        <v>132</v>
      </c>
      <c r="K37" s="60">
        <f>K38+K39+K40</f>
        <v>1300</v>
      </c>
      <c r="L37" s="60">
        <f>L38+L39+L40</f>
        <v>0</v>
      </c>
      <c r="M37" s="60">
        <f t="shared" si="1"/>
        <v>0</v>
      </c>
      <c r="N37" s="137" t="s">
        <v>295</v>
      </c>
    </row>
    <row r="38" spans="1:14" s="20" customFormat="1" ht="36.75" customHeight="1">
      <c r="A38" s="13"/>
      <c r="B38" s="13"/>
      <c r="C38" s="153"/>
      <c r="D38" s="216"/>
      <c r="E38" s="150"/>
      <c r="F38" s="150"/>
      <c r="G38" s="150"/>
      <c r="H38" s="150"/>
      <c r="I38" s="150"/>
      <c r="J38" s="64" t="s">
        <v>93</v>
      </c>
      <c r="K38" s="60">
        <v>1274.1</v>
      </c>
      <c r="L38" s="60">
        <v>0</v>
      </c>
      <c r="M38" s="60">
        <f t="shared" si="1"/>
        <v>0</v>
      </c>
      <c r="N38" s="138"/>
    </row>
    <row r="39" spans="1:14" s="20" customFormat="1" ht="28.5" customHeight="1">
      <c r="A39" s="13"/>
      <c r="B39" s="13"/>
      <c r="C39" s="153"/>
      <c r="D39" s="216"/>
      <c r="E39" s="150"/>
      <c r="F39" s="150"/>
      <c r="G39" s="150"/>
      <c r="H39" s="150"/>
      <c r="I39" s="150"/>
      <c r="J39" s="64" t="s">
        <v>94</v>
      </c>
      <c r="K39" s="60">
        <v>12.9</v>
      </c>
      <c r="L39" s="60">
        <v>0</v>
      </c>
      <c r="M39" s="60">
        <f t="shared" si="1"/>
        <v>0</v>
      </c>
      <c r="N39" s="138"/>
    </row>
    <row r="40" spans="1:14" s="20" customFormat="1" ht="26.25" customHeight="1">
      <c r="A40" s="13"/>
      <c r="B40" s="13"/>
      <c r="C40" s="153"/>
      <c r="D40" s="170"/>
      <c r="E40" s="150"/>
      <c r="F40" s="150"/>
      <c r="G40" s="150"/>
      <c r="H40" s="150"/>
      <c r="I40" s="150"/>
      <c r="J40" s="64" t="s">
        <v>145</v>
      </c>
      <c r="K40" s="60">
        <v>13</v>
      </c>
      <c r="L40" s="60">
        <v>0</v>
      </c>
      <c r="M40" s="60">
        <f t="shared" si="1"/>
        <v>0</v>
      </c>
      <c r="N40" s="139"/>
    </row>
    <row r="41" spans="1:14" s="20" customFormat="1" ht="36.75" customHeight="1">
      <c r="A41" s="13"/>
      <c r="B41" s="13"/>
      <c r="C41" s="153"/>
      <c r="D41" s="169" t="s">
        <v>208</v>
      </c>
      <c r="E41" s="150"/>
      <c r="F41" s="150"/>
      <c r="G41" s="150"/>
      <c r="H41" s="150"/>
      <c r="I41" s="150"/>
      <c r="J41" s="64" t="s">
        <v>132</v>
      </c>
      <c r="K41" s="60">
        <f>K42</f>
        <v>732</v>
      </c>
      <c r="L41" s="60">
        <f>L42</f>
        <v>454.7</v>
      </c>
      <c r="M41" s="60">
        <f t="shared" si="1"/>
        <v>62.11748633879781</v>
      </c>
      <c r="N41" s="137" t="s">
        <v>209</v>
      </c>
    </row>
    <row r="42" spans="1:14" s="20" customFormat="1" ht="28.5" customHeight="1">
      <c r="A42" s="13"/>
      <c r="B42" s="13"/>
      <c r="C42" s="153"/>
      <c r="D42" s="170"/>
      <c r="E42" s="150"/>
      <c r="F42" s="150"/>
      <c r="G42" s="150"/>
      <c r="H42" s="150"/>
      <c r="I42" s="150"/>
      <c r="J42" s="64" t="s">
        <v>145</v>
      </c>
      <c r="K42" s="60">
        <v>732</v>
      </c>
      <c r="L42" s="60">
        <v>454.7</v>
      </c>
      <c r="M42" s="60">
        <f t="shared" si="1"/>
        <v>62.11748633879781</v>
      </c>
      <c r="N42" s="139"/>
    </row>
    <row r="43" spans="1:14" s="20" customFormat="1" ht="27.75" customHeight="1">
      <c r="A43" s="13"/>
      <c r="B43" s="13"/>
      <c r="C43" s="153"/>
      <c r="D43" s="169" t="s">
        <v>238</v>
      </c>
      <c r="E43" s="150"/>
      <c r="F43" s="150"/>
      <c r="G43" s="150"/>
      <c r="H43" s="150"/>
      <c r="I43" s="150"/>
      <c r="J43" s="64" t="s">
        <v>132</v>
      </c>
      <c r="K43" s="60">
        <f>K44+K45+K46</f>
        <v>182.4</v>
      </c>
      <c r="L43" s="60">
        <f>L44+L45+L46</f>
        <v>0</v>
      </c>
      <c r="M43" s="60">
        <f t="shared" si="1"/>
        <v>0</v>
      </c>
      <c r="N43" s="137" t="s">
        <v>239</v>
      </c>
    </row>
    <row r="44" spans="1:14" s="20" customFormat="1" ht="36.75" customHeight="1">
      <c r="A44" s="13"/>
      <c r="B44" s="13"/>
      <c r="C44" s="153"/>
      <c r="D44" s="216"/>
      <c r="E44" s="150"/>
      <c r="F44" s="150"/>
      <c r="G44" s="150"/>
      <c r="H44" s="150"/>
      <c r="I44" s="150"/>
      <c r="J44" s="64" t="s">
        <v>93</v>
      </c>
      <c r="K44" s="60">
        <v>0</v>
      </c>
      <c r="L44" s="60">
        <v>0</v>
      </c>
      <c r="M44" s="60" t="e">
        <f t="shared" si="1"/>
        <v>#DIV/0!</v>
      </c>
      <c r="N44" s="138"/>
    </row>
    <row r="45" spans="1:14" s="20" customFormat="1" ht="23.25" customHeight="1">
      <c r="A45" s="13"/>
      <c r="B45" s="13"/>
      <c r="C45" s="153"/>
      <c r="D45" s="216"/>
      <c r="E45" s="150"/>
      <c r="F45" s="150"/>
      <c r="G45" s="150"/>
      <c r="H45" s="150"/>
      <c r="I45" s="150"/>
      <c r="J45" s="64" t="s">
        <v>94</v>
      </c>
      <c r="K45" s="60">
        <v>182.4</v>
      </c>
      <c r="L45" s="60">
        <v>0</v>
      </c>
      <c r="M45" s="60">
        <f t="shared" si="1"/>
        <v>0</v>
      </c>
      <c r="N45" s="138"/>
    </row>
    <row r="46" spans="1:14" s="20" customFormat="1" ht="41.25" customHeight="1">
      <c r="A46" s="13"/>
      <c r="B46" s="13"/>
      <c r="C46" s="153"/>
      <c r="D46" s="170"/>
      <c r="E46" s="150"/>
      <c r="F46" s="150"/>
      <c r="G46" s="150"/>
      <c r="H46" s="150"/>
      <c r="I46" s="150"/>
      <c r="J46" s="64" t="s">
        <v>145</v>
      </c>
      <c r="K46" s="60">
        <v>0</v>
      </c>
      <c r="L46" s="60">
        <v>0</v>
      </c>
      <c r="M46" s="60" t="e">
        <f t="shared" si="1"/>
        <v>#DIV/0!</v>
      </c>
      <c r="N46" s="139"/>
    </row>
    <row r="47" spans="1:14" s="20" customFormat="1" ht="114" customHeight="1">
      <c r="A47" s="13"/>
      <c r="B47" s="13"/>
      <c r="C47" s="153"/>
      <c r="D47" s="169" t="s">
        <v>296</v>
      </c>
      <c r="E47" s="150"/>
      <c r="F47" s="150"/>
      <c r="G47" s="150"/>
      <c r="H47" s="150"/>
      <c r="I47" s="150"/>
      <c r="J47" s="64" t="s">
        <v>132</v>
      </c>
      <c r="K47" s="60">
        <f>K48+K49</f>
        <v>1515.5</v>
      </c>
      <c r="L47" s="60">
        <f>L48+L49</f>
        <v>1515.5</v>
      </c>
      <c r="M47" s="60">
        <f t="shared" si="1"/>
        <v>100</v>
      </c>
      <c r="N47" s="137" t="s">
        <v>240</v>
      </c>
    </row>
    <row r="48" spans="1:14" s="20" customFormat="1" ht="29.25" customHeight="1">
      <c r="A48" s="13"/>
      <c r="B48" s="13"/>
      <c r="C48" s="153"/>
      <c r="D48" s="216"/>
      <c r="E48" s="150"/>
      <c r="F48" s="150"/>
      <c r="G48" s="150"/>
      <c r="H48" s="150"/>
      <c r="I48" s="150"/>
      <c r="J48" s="64" t="s">
        <v>94</v>
      </c>
      <c r="K48" s="60">
        <v>1500</v>
      </c>
      <c r="L48" s="60">
        <v>1500</v>
      </c>
      <c r="M48" s="60">
        <f t="shared" si="1"/>
        <v>100</v>
      </c>
      <c r="N48" s="138"/>
    </row>
    <row r="49" spans="1:14" s="20" customFormat="1" ht="24.75" customHeight="1">
      <c r="A49" s="13"/>
      <c r="B49" s="13"/>
      <c r="C49" s="153"/>
      <c r="D49" s="170"/>
      <c r="E49" s="150"/>
      <c r="F49" s="150"/>
      <c r="G49" s="150"/>
      <c r="H49" s="150"/>
      <c r="I49" s="150"/>
      <c r="J49" s="64" t="s">
        <v>145</v>
      </c>
      <c r="K49" s="60">
        <v>15.5</v>
      </c>
      <c r="L49" s="60">
        <v>15.5</v>
      </c>
      <c r="M49" s="60">
        <f t="shared" si="1"/>
        <v>100</v>
      </c>
      <c r="N49" s="139"/>
    </row>
    <row r="50" spans="1:14" s="20" customFormat="1" ht="24.75" customHeight="1">
      <c r="A50" s="13"/>
      <c r="B50" s="13"/>
      <c r="C50" s="153"/>
      <c r="D50" s="169" t="s">
        <v>210</v>
      </c>
      <c r="E50" s="150"/>
      <c r="F50" s="150"/>
      <c r="G50" s="150"/>
      <c r="H50" s="150"/>
      <c r="I50" s="150"/>
      <c r="J50" s="64" t="s">
        <v>132</v>
      </c>
      <c r="K50" s="60">
        <f>K51+K52+K53</f>
        <v>9202.300000000001</v>
      </c>
      <c r="L50" s="60">
        <f>L51+L52+L53</f>
        <v>4933</v>
      </c>
      <c r="M50" s="60">
        <f t="shared" si="1"/>
        <v>53.606163676472185</v>
      </c>
      <c r="N50" s="137" t="s">
        <v>211</v>
      </c>
    </row>
    <row r="51" spans="1:14" s="20" customFormat="1" ht="24.75" customHeight="1">
      <c r="A51" s="13"/>
      <c r="B51" s="13"/>
      <c r="C51" s="153"/>
      <c r="D51" s="216"/>
      <c r="E51" s="150"/>
      <c r="F51" s="150"/>
      <c r="G51" s="150"/>
      <c r="H51" s="150"/>
      <c r="I51" s="150"/>
      <c r="J51" s="64" t="s">
        <v>93</v>
      </c>
      <c r="K51" s="60">
        <v>8563.6</v>
      </c>
      <c r="L51" s="60">
        <v>4590.6</v>
      </c>
      <c r="M51" s="60">
        <f t="shared" si="1"/>
        <v>53.60596011023402</v>
      </c>
      <c r="N51" s="138"/>
    </row>
    <row r="52" spans="1:14" s="20" customFormat="1" ht="24.75" customHeight="1">
      <c r="A52" s="13"/>
      <c r="B52" s="13"/>
      <c r="C52" s="153"/>
      <c r="D52" s="216"/>
      <c r="E52" s="150"/>
      <c r="F52" s="150"/>
      <c r="G52" s="150"/>
      <c r="H52" s="150"/>
      <c r="I52" s="150"/>
      <c r="J52" s="64" t="s">
        <v>94</v>
      </c>
      <c r="K52" s="60">
        <v>546.6</v>
      </c>
      <c r="L52" s="60">
        <v>293</v>
      </c>
      <c r="M52" s="60">
        <f t="shared" si="1"/>
        <v>53.60409806073911</v>
      </c>
      <c r="N52" s="138"/>
    </row>
    <row r="53" spans="1:14" s="20" customFormat="1" ht="24.75" customHeight="1">
      <c r="A53" s="13"/>
      <c r="B53" s="13"/>
      <c r="C53" s="153"/>
      <c r="D53" s="170"/>
      <c r="E53" s="150"/>
      <c r="F53" s="150"/>
      <c r="G53" s="150"/>
      <c r="H53" s="150"/>
      <c r="I53" s="150"/>
      <c r="J53" s="64" t="s">
        <v>145</v>
      </c>
      <c r="K53" s="60">
        <v>92.1</v>
      </c>
      <c r="L53" s="60">
        <v>49.4</v>
      </c>
      <c r="M53" s="60">
        <f t="shared" si="1"/>
        <v>53.63735070575461</v>
      </c>
      <c r="N53" s="139"/>
    </row>
    <row r="54" spans="1:14" s="20" customFormat="1" ht="24.75" customHeight="1">
      <c r="A54" s="13"/>
      <c r="B54" s="13"/>
      <c r="C54" s="153"/>
      <c r="D54" s="169" t="s">
        <v>212</v>
      </c>
      <c r="E54" s="150"/>
      <c r="F54" s="150"/>
      <c r="G54" s="150"/>
      <c r="H54" s="150"/>
      <c r="I54" s="150"/>
      <c r="J54" s="64" t="s">
        <v>132</v>
      </c>
      <c r="K54" s="60">
        <f>K55</f>
        <v>14104.6</v>
      </c>
      <c r="L54" s="60">
        <f>L55</f>
        <v>6574.9</v>
      </c>
      <c r="M54" s="60">
        <f t="shared" si="1"/>
        <v>46.61528862924152</v>
      </c>
      <c r="N54" s="137" t="s">
        <v>239</v>
      </c>
    </row>
    <row r="55" spans="1:14" s="20" customFormat="1" ht="42.75" customHeight="1">
      <c r="A55" s="13"/>
      <c r="B55" s="13"/>
      <c r="C55" s="153"/>
      <c r="D55" s="170"/>
      <c r="E55" s="150"/>
      <c r="F55" s="150"/>
      <c r="G55" s="150"/>
      <c r="H55" s="150"/>
      <c r="I55" s="150"/>
      <c r="J55" s="64" t="s">
        <v>93</v>
      </c>
      <c r="K55" s="60">
        <v>14104.6</v>
      </c>
      <c r="L55" s="60">
        <v>6574.9</v>
      </c>
      <c r="M55" s="60">
        <f t="shared" si="1"/>
        <v>46.61528862924152</v>
      </c>
      <c r="N55" s="139"/>
    </row>
    <row r="56" spans="1:14" s="20" customFormat="1" ht="33" customHeight="1">
      <c r="A56" s="13" t="s">
        <v>14</v>
      </c>
      <c r="B56" s="13" t="s">
        <v>2</v>
      </c>
      <c r="C56" s="153"/>
      <c r="D56" s="163" t="s">
        <v>188</v>
      </c>
      <c r="E56" s="150"/>
      <c r="F56" s="150"/>
      <c r="G56" s="150"/>
      <c r="H56" s="150"/>
      <c r="I56" s="150"/>
      <c r="J56" s="72" t="s">
        <v>135</v>
      </c>
      <c r="K56" s="71">
        <f>K57+K58</f>
        <v>6470.3</v>
      </c>
      <c r="L56" s="71">
        <f>L57+L58</f>
        <v>3658.4</v>
      </c>
      <c r="M56" s="71">
        <f t="shared" si="1"/>
        <v>56.541427754509066</v>
      </c>
      <c r="N56" s="137" t="s">
        <v>215</v>
      </c>
    </row>
    <row r="57" spans="1:14" s="20" customFormat="1" ht="21.75" customHeight="1">
      <c r="A57" s="13"/>
      <c r="B57" s="13"/>
      <c r="C57" s="153"/>
      <c r="D57" s="164"/>
      <c r="E57" s="150"/>
      <c r="F57" s="150"/>
      <c r="G57" s="150"/>
      <c r="H57" s="150"/>
      <c r="I57" s="150"/>
      <c r="J57" s="72" t="s">
        <v>94</v>
      </c>
      <c r="K57" s="71">
        <f>K60</f>
        <v>0</v>
      </c>
      <c r="L57" s="71">
        <f>L60</f>
        <v>0</v>
      </c>
      <c r="M57" s="71" t="e">
        <f t="shared" si="1"/>
        <v>#DIV/0!</v>
      </c>
      <c r="N57" s="138"/>
    </row>
    <row r="58" spans="1:14" s="20" customFormat="1" ht="16.5" customHeight="1">
      <c r="A58" s="13"/>
      <c r="B58" s="13"/>
      <c r="C58" s="153"/>
      <c r="D58" s="165"/>
      <c r="E58" s="150"/>
      <c r="F58" s="150"/>
      <c r="G58" s="150"/>
      <c r="H58" s="150"/>
      <c r="I58" s="150"/>
      <c r="J58" s="72" t="s">
        <v>145</v>
      </c>
      <c r="K58" s="71">
        <f>K63+K61+K65</f>
        <v>6470.3</v>
      </c>
      <c r="L58" s="71">
        <f>L63+L61+L65</f>
        <v>3658.4</v>
      </c>
      <c r="M58" s="71">
        <f t="shared" si="1"/>
        <v>56.541427754509066</v>
      </c>
      <c r="N58" s="139"/>
    </row>
    <row r="59" spans="1:14" s="20" customFormat="1" ht="21.75" customHeight="1">
      <c r="A59" s="13"/>
      <c r="B59" s="13"/>
      <c r="C59" s="153"/>
      <c r="D59" s="140" t="s">
        <v>213</v>
      </c>
      <c r="E59" s="150"/>
      <c r="F59" s="150"/>
      <c r="G59" s="150"/>
      <c r="H59" s="150"/>
      <c r="I59" s="150"/>
      <c r="J59" s="64" t="s">
        <v>132</v>
      </c>
      <c r="K59" s="60">
        <f>K60+K61</f>
        <v>4913.2</v>
      </c>
      <c r="L59" s="60">
        <f>L60+L61</f>
        <v>2947.9</v>
      </c>
      <c r="M59" s="60">
        <f t="shared" si="1"/>
        <v>59.99959293332249</v>
      </c>
      <c r="N59" s="137" t="s">
        <v>197</v>
      </c>
    </row>
    <row r="60" spans="1:14" s="20" customFormat="1" ht="21" customHeight="1">
      <c r="A60" s="13"/>
      <c r="B60" s="13"/>
      <c r="C60" s="153"/>
      <c r="D60" s="141"/>
      <c r="E60" s="150"/>
      <c r="F60" s="150"/>
      <c r="G60" s="150"/>
      <c r="H60" s="150"/>
      <c r="I60" s="150"/>
      <c r="J60" s="64" t="s">
        <v>94</v>
      </c>
      <c r="K60" s="60">
        <v>0</v>
      </c>
      <c r="L60" s="60">
        <v>0</v>
      </c>
      <c r="M60" s="60" t="e">
        <f t="shared" si="1"/>
        <v>#DIV/0!</v>
      </c>
      <c r="N60" s="138"/>
    </row>
    <row r="61" spans="1:14" s="20" customFormat="1" ht="22.5" customHeight="1">
      <c r="A61" s="13"/>
      <c r="B61" s="13"/>
      <c r="C61" s="153"/>
      <c r="D61" s="142"/>
      <c r="E61" s="150"/>
      <c r="F61" s="150"/>
      <c r="G61" s="150"/>
      <c r="H61" s="150"/>
      <c r="I61" s="150"/>
      <c r="J61" s="64" t="s">
        <v>145</v>
      </c>
      <c r="K61" s="60">
        <v>4913.2</v>
      </c>
      <c r="L61" s="60">
        <v>2947.9</v>
      </c>
      <c r="M61" s="60">
        <f t="shared" si="1"/>
        <v>59.99959293332249</v>
      </c>
      <c r="N61" s="139"/>
    </row>
    <row r="62" spans="1:14" s="20" customFormat="1" ht="28.5" customHeight="1">
      <c r="A62" s="13"/>
      <c r="B62" s="13"/>
      <c r="C62" s="153"/>
      <c r="D62" s="140" t="s">
        <v>241</v>
      </c>
      <c r="E62" s="150"/>
      <c r="F62" s="150"/>
      <c r="G62" s="150"/>
      <c r="H62" s="150"/>
      <c r="I62" s="150"/>
      <c r="J62" s="64" t="s">
        <v>132</v>
      </c>
      <c r="K62" s="60">
        <f>K63</f>
        <v>513.1</v>
      </c>
      <c r="L62" s="60">
        <f>L63</f>
        <v>298.3</v>
      </c>
      <c r="M62" s="60">
        <f t="shared" si="1"/>
        <v>58.13681543558761</v>
      </c>
      <c r="N62" s="137" t="s">
        <v>214</v>
      </c>
    </row>
    <row r="63" spans="1:14" s="20" customFormat="1" ht="27" customHeight="1">
      <c r="A63" s="13"/>
      <c r="B63" s="13"/>
      <c r="C63" s="153"/>
      <c r="D63" s="142"/>
      <c r="E63" s="150"/>
      <c r="F63" s="150"/>
      <c r="G63" s="150"/>
      <c r="H63" s="150"/>
      <c r="I63" s="150"/>
      <c r="J63" s="64" t="s">
        <v>145</v>
      </c>
      <c r="K63" s="60">
        <v>513.1</v>
      </c>
      <c r="L63" s="60">
        <v>298.3</v>
      </c>
      <c r="M63" s="60">
        <f t="shared" si="1"/>
        <v>58.13681543558761</v>
      </c>
      <c r="N63" s="139"/>
    </row>
    <row r="64" spans="1:14" s="20" customFormat="1" ht="37.5" customHeight="1">
      <c r="A64" s="13"/>
      <c r="B64" s="13"/>
      <c r="C64" s="153"/>
      <c r="D64" s="217" t="s">
        <v>242</v>
      </c>
      <c r="E64" s="150"/>
      <c r="F64" s="150"/>
      <c r="G64" s="150"/>
      <c r="H64" s="150"/>
      <c r="I64" s="150"/>
      <c r="J64" s="117" t="s">
        <v>132</v>
      </c>
      <c r="K64" s="118">
        <f>K65</f>
        <v>1044</v>
      </c>
      <c r="L64" s="118">
        <f>L65</f>
        <v>412.2</v>
      </c>
      <c r="M64" s="118">
        <f>L64/K64*100</f>
        <v>39.48275862068966</v>
      </c>
      <c r="N64" s="137" t="s">
        <v>243</v>
      </c>
    </row>
    <row r="65" spans="1:14" s="20" customFormat="1" ht="76.5" customHeight="1">
      <c r="A65" s="13"/>
      <c r="B65" s="13"/>
      <c r="C65" s="153"/>
      <c r="D65" s="218"/>
      <c r="E65" s="150"/>
      <c r="F65" s="150"/>
      <c r="G65" s="150"/>
      <c r="H65" s="150"/>
      <c r="I65" s="150"/>
      <c r="J65" s="117" t="s">
        <v>145</v>
      </c>
      <c r="K65" s="118">
        <v>1044</v>
      </c>
      <c r="L65" s="118">
        <v>412.2</v>
      </c>
      <c r="M65" s="118">
        <f>L65/K65*100</f>
        <v>39.48275862068966</v>
      </c>
      <c r="N65" s="139"/>
    </row>
    <row r="66" spans="1:14" s="20" customFormat="1" ht="23.25" customHeight="1">
      <c r="A66" s="13" t="s">
        <v>15</v>
      </c>
      <c r="B66" s="13" t="s">
        <v>2</v>
      </c>
      <c r="C66" s="153"/>
      <c r="D66" s="163" t="s">
        <v>223</v>
      </c>
      <c r="E66" s="150"/>
      <c r="F66" s="150"/>
      <c r="G66" s="150"/>
      <c r="H66" s="150"/>
      <c r="I66" s="150"/>
      <c r="J66" s="72" t="s">
        <v>135</v>
      </c>
      <c r="K66" s="71">
        <f>K67+K68</f>
        <v>12000.599999999999</v>
      </c>
      <c r="L66" s="71">
        <f>L67+L68</f>
        <v>6177.8</v>
      </c>
      <c r="M66" s="71">
        <f t="shared" si="1"/>
        <v>51.47909271203107</v>
      </c>
      <c r="N66" s="137" t="s">
        <v>130</v>
      </c>
    </row>
    <row r="67" spans="1:14" s="20" customFormat="1" ht="15.75">
      <c r="A67" s="13"/>
      <c r="B67" s="13"/>
      <c r="C67" s="153"/>
      <c r="D67" s="164"/>
      <c r="E67" s="150"/>
      <c r="F67" s="150"/>
      <c r="G67" s="150"/>
      <c r="H67" s="150"/>
      <c r="I67" s="150"/>
      <c r="J67" s="72" t="s">
        <v>94</v>
      </c>
      <c r="K67" s="71">
        <f>K71</f>
        <v>0</v>
      </c>
      <c r="L67" s="71">
        <f>L71</f>
        <v>0</v>
      </c>
      <c r="M67" s="71" t="e">
        <f t="shared" si="1"/>
        <v>#DIV/0!</v>
      </c>
      <c r="N67" s="138"/>
    </row>
    <row r="68" spans="1:14" s="20" customFormat="1" ht="15.75">
      <c r="A68" s="13"/>
      <c r="B68" s="13"/>
      <c r="C68" s="153"/>
      <c r="D68" s="165"/>
      <c r="E68" s="150"/>
      <c r="F68" s="150"/>
      <c r="G68" s="150"/>
      <c r="H68" s="150"/>
      <c r="I68" s="150"/>
      <c r="J68" s="72" t="s">
        <v>145</v>
      </c>
      <c r="K68" s="71">
        <f>K70+K72</f>
        <v>12000.599999999999</v>
      </c>
      <c r="L68" s="71">
        <f>L72+L70</f>
        <v>6177.8</v>
      </c>
      <c r="M68" s="71">
        <f t="shared" si="1"/>
        <v>51.47909271203107</v>
      </c>
      <c r="N68" s="139"/>
    </row>
    <row r="69" spans="1:14" s="20" customFormat="1" ht="16.5" customHeight="1">
      <c r="A69" s="13"/>
      <c r="B69" s="13"/>
      <c r="C69" s="153"/>
      <c r="D69" s="140" t="s">
        <v>225</v>
      </c>
      <c r="E69" s="150"/>
      <c r="F69" s="150"/>
      <c r="G69" s="150"/>
      <c r="H69" s="150"/>
      <c r="I69" s="150"/>
      <c r="J69" s="64" t="s">
        <v>132</v>
      </c>
      <c r="K69" s="60">
        <f>K70+K71</f>
        <v>11223.8</v>
      </c>
      <c r="L69" s="60">
        <f>L70+L71</f>
        <v>5784.7</v>
      </c>
      <c r="M69" s="60">
        <f t="shared" si="1"/>
        <v>51.53958552361946</v>
      </c>
      <c r="N69" s="137" t="s">
        <v>228</v>
      </c>
    </row>
    <row r="70" spans="1:14" s="20" customFormat="1" ht="15.75">
      <c r="A70" s="13"/>
      <c r="B70" s="13"/>
      <c r="C70" s="153"/>
      <c r="D70" s="141"/>
      <c r="E70" s="150"/>
      <c r="F70" s="150"/>
      <c r="G70" s="150"/>
      <c r="H70" s="150"/>
      <c r="I70" s="150"/>
      <c r="J70" s="64" t="s">
        <v>145</v>
      </c>
      <c r="K70" s="60">
        <v>11223.8</v>
      </c>
      <c r="L70" s="60">
        <v>5784.7</v>
      </c>
      <c r="M70" s="60">
        <f t="shared" si="1"/>
        <v>51.53958552361946</v>
      </c>
      <c r="N70" s="138"/>
    </row>
    <row r="71" spans="1:14" s="20" customFormat="1" ht="15.75">
      <c r="A71" s="13"/>
      <c r="B71" s="13"/>
      <c r="C71" s="153"/>
      <c r="D71" s="142"/>
      <c r="E71" s="150"/>
      <c r="F71" s="150"/>
      <c r="G71" s="150"/>
      <c r="H71" s="150"/>
      <c r="I71" s="150"/>
      <c r="J71" s="64" t="s">
        <v>94</v>
      </c>
      <c r="K71" s="60">
        <v>0</v>
      </c>
      <c r="L71" s="60">
        <v>0</v>
      </c>
      <c r="M71" s="60" t="e">
        <f t="shared" si="1"/>
        <v>#DIV/0!</v>
      </c>
      <c r="N71" s="139"/>
    </row>
    <row r="72" spans="1:14" s="20" customFormat="1" ht="25.5" customHeight="1">
      <c r="A72" s="13"/>
      <c r="B72" s="13"/>
      <c r="C72" s="153"/>
      <c r="D72" s="140" t="s">
        <v>226</v>
      </c>
      <c r="E72" s="150"/>
      <c r="F72" s="150"/>
      <c r="G72" s="150"/>
      <c r="H72" s="150"/>
      <c r="I72" s="150"/>
      <c r="J72" s="64" t="s">
        <v>132</v>
      </c>
      <c r="K72" s="60">
        <f>K73</f>
        <v>776.8</v>
      </c>
      <c r="L72" s="60">
        <f>L73</f>
        <v>393.1</v>
      </c>
      <c r="M72" s="60">
        <f t="shared" si="1"/>
        <v>50.60504634397529</v>
      </c>
      <c r="N72" s="137" t="s">
        <v>227</v>
      </c>
    </row>
    <row r="73" spans="1:14" s="20" customFormat="1" ht="15.75">
      <c r="A73" s="13"/>
      <c r="B73" s="13"/>
      <c r="C73" s="153"/>
      <c r="D73" s="142"/>
      <c r="E73" s="150"/>
      <c r="F73" s="150"/>
      <c r="G73" s="150"/>
      <c r="H73" s="150"/>
      <c r="I73" s="150"/>
      <c r="J73" s="64" t="s">
        <v>145</v>
      </c>
      <c r="K73" s="60">
        <v>776.8</v>
      </c>
      <c r="L73" s="60">
        <v>393.1</v>
      </c>
      <c r="M73" s="60">
        <f t="shared" si="1"/>
        <v>50.60504634397529</v>
      </c>
      <c r="N73" s="139"/>
    </row>
    <row r="74" spans="1:14" s="20" customFormat="1" ht="18.75" customHeight="1">
      <c r="A74" s="13" t="s">
        <v>17</v>
      </c>
      <c r="B74" s="13" t="s">
        <v>2</v>
      </c>
      <c r="C74" s="153"/>
      <c r="D74" s="163" t="s">
        <v>224</v>
      </c>
      <c r="E74" s="150"/>
      <c r="F74" s="150"/>
      <c r="G74" s="150"/>
      <c r="H74" s="150"/>
      <c r="I74" s="150"/>
      <c r="J74" s="72" t="s">
        <v>135</v>
      </c>
      <c r="K74" s="71">
        <f>K87+K88</f>
        <v>2853.5</v>
      </c>
      <c r="L74" s="71">
        <f>L87+L88</f>
        <v>1423.3</v>
      </c>
      <c r="M74" s="71">
        <f t="shared" si="1"/>
        <v>49.879095847205186</v>
      </c>
      <c r="N74" s="137" t="s">
        <v>105</v>
      </c>
    </row>
    <row r="75" spans="1:14" s="20" customFormat="1" ht="31.5" customHeight="1" hidden="1">
      <c r="A75" s="13" t="s">
        <v>10</v>
      </c>
      <c r="B75" s="13" t="s">
        <v>2</v>
      </c>
      <c r="C75" s="153"/>
      <c r="D75" s="164"/>
      <c r="E75" s="150"/>
      <c r="F75" s="150"/>
      <c r="G75" s="150"/>
      <c r="H75" s="150"/>
      <c r="I75" s="150"/>
      <c r="J75" s="10"/>
      <c r="K75" s="62">
        <f>K76</f>
        <v>5771.200000000001</v>
      </c>
      <c r="L75" s="62">
        <f>L76</f>
        <v>2940.7999999999997</v>
      </c>
      <c r="M75" s="39">
        <f aca="true" t="shared" si="2" ref="M75:M83">L75/K75*100</f>
        <v>50.95647352370389</v>
      </c>
      <c r="N75" s="138"/>
    </row>
    <row r="76" spans="1:14" s="20" customFormat="1" ht="31.5" customHeight="1" hidden="1">
      <c r="A76" s="13" t="s">
        <v>16</v>
      </c>
      <c r="B76" s="13" t="s">
        <v>2</v>
      </c>
      <c r="C76" s="153"/>
      <c r="D76" s="164"/>
      <c r="E76" s="150"/>
      <c r="F76" s="150"/>
      <c r="G76" s="150"/>
      <c r="H76" s="150"/>
      <c r="I76" s="150"/>
      <c r="J76" s="10"/>
      <c r="K76" s="62">
        <f>K77+K79+K81</f>
        <v>5771.200000000001</v>
      </c>
      <c r="L76" s="62">
        <f>L77+L79+L81</f>
        <v>2940.7999999999997</v>
      </c>
      <c r="M76" s="39">
        <f t="shared" si="2"/>
        <v>50.95647352370389</v>
      </c>
      <c r="N76" s="138"/>
    </row>
    <row r="77" spans="1:14" s="20" customFormat="1" ht="15.75" customHeight="1" hidden="1">
      <c r="A77" s="13"/>
      <c r="B77" s="13"/>
      <c r="C77" s="153"/>
      <c r="D77" s="164"/>
      <c r="E77" s="150"/>
      <c r="F77" s="150"/>
      <c r="G77" s="150"/>
      <c r="H77" s="150"/>
      <c r="I77" s="150"/>
      <c r="J77" s="10"/>
      <c r="K77" s="62">
        <v>101.6</v>
      </c>
      <c r="L77" s="67">
        <v>78.1</v>
      </c>
      <c r="M77" s="39">
        <f t="shared" si="2"/>
        <v>76.87007874015748</v>
      </c>
      <c r="N77" s="138"/>
    </row>
    <row r="78" spans="1:14" s="20" customFormat="1" ht="78.75" customHeight="1" hidden="1">
      <c r="A78" s="13"/>
      <c r="B78" s="13"/>
      <c r="C78" s="153"/>
      <c r="D78" s="164"/>
      <c r="E78" s="150"/>
      <c r="F78" s="150"/>
      <c r="G78" s="150"/>
      <c r="H78" s="150"/>
      <c r="I78" s="150"/>
      <c r="J78" s="10"/>
      <c r="K78" s="62">
        <v>101.6</v>
      </c>
      <c r="L78" s="67">
        <v>78.1</v>
      </c>
      <c r="M78" s="39">
        <f t="shared" si="2"/>
        <v>76.87007874015748</v>
      </c>
      <c r="N78" s="138"/>
    </row>
    <row r="79" spans="1:14" s="20" customFormat="1" ht="31.5" customHeight="1" hidden="1">
      <c r="A79" s="13"/>
      <c r="B79" s="13"/>
      <c r="C79" s="153"/>
      <c r="D79" s="164"/>
      <c r="E79" s="150"/>
      <c r="F79" s="150"/>
      <c r="G79" s="150"/>
      <c r="H79" s="150"/>
      <c r="I79" s="150"/>
      <c r="J79" s="10"/>
      <c r="K79" s="62">
        <f>K80</f>
        <v>5287.8</v>
      </c>
      <c r="L79" s="62">
        <f>L80</f>
        <v>2582.7</v>
      </c>
      <c r="M79" s="39">
        <f t="shared" si="2"/>
        <v>48.84261885850448</v>
      </c>
      <c r="N79" s="138"/>
    </row>
    <row r="80" spans="1:14" s="20" customFormat="1" ht="78.75" customHeight="1" hidden="1">
      <c r="A80" s="13"/>
      <c r="B80" s="13"/>
      <c r="C80" s="153"/>
      <c r="D80" s="164"/>
      <c r="E80" s="150"/>
      <c r="F80" s="150"/>
      <c r="G80" s="150"/>
      <c r="H80" s="150"/>
      <c r="I80" s="150"/>
      <c r="J80" s="10"/>
      <c r="K80" s="62">
        <v>5287.8</v>
      </c>
      <c r="L80" s="67">
        <v>2582.7</v>
      </c>
      <c r="M80" s="39">
        <f t="shared" si="2"/>
        <v>48.84261885850448</v>
      </c>
      <c r="N80" s="138"/>
    </row>
    <row r="81" spans="1:14" s="20" customFormat="1" ht="15.75" customHeight="1" hidden="1">
      <c r="A81" s="13"/>
      <c r="B81" s="13"/>
      <c r="C81" s="153"/>
      <c r="D81" s="164"/>
      <c r="E81" s="150"/>
      <c r="F81" s="150"/>
      <c r="G81" s="150"/>
      <c r="H81" s="150"/>
      <c r="I81" s="150"/>
      <c r="J81" s="10"/>
      <c r="K81" s="62">
        <v>381.8</v>
      </c>
      <c r="L81" s="88">
        <v>280</v>
      </c>
      <c r="M81" s="39">
        <f t="shared" si="2"/>
        <v>73.33682556312205</v>
      </c>
      <c r="N81" s="138"/>
    </row>
    <row r="82" spans="1:14" s="20" customFormat="1" ht="15.75" customHeight="1" hidden="1">
      <c r="A82" s="13"/>
      <c r="B82" s="13"/>
      <c r="C82" s="153"/>
      <c r="D82" s="164"/>
      <c r="E82" s="150"/>
      <c r="F82" s="150"/>
      <c r="G82" s="150"/>
      <c r="H82" s="150"/>
      <c r="I82" s="150"/>
      <c r="J82" s="10"/>
      <c r="K82" s="62"/>
      <c r="L82" s="67"/>
      <c r="M82" s="39" t="e">
        <f t="shared" si="2"/>
        <v>#DIV/0!</v>
      </c>
      <c r="N82" s="138"/>
    </row>
    <row r="83" spans="1:14" s="20" customFormat="1" ht="15.75" customHeight="1" hidden="1">
      <c r="A83" s="13" t="s">
        <v>16</v>
      </c>
      <c r="B83" s="13" t="s">
        <v>9</v>
      </c>
      <c r="C83" s="153"/>
      <c r="D83" s="164"/>
      <c r="E83" s="150"/>
      <c r="F83" s="150"/>
      <c r="G83" s="150"/>
      <c r="H83" s="150"/>
      <c r="I83" s="150"/>
      <c r="J83" s="10"/>
      <c r="K83" s="62"/>
      <c r="L83" s="67"/>
      <c r="M83" s="39" t="e">
        <f t="shared" si="2"/>
        <v>#DIV/0!</v>
      </c>
      <c r="N83" s="138"/>
    </row>
    <row r="84" spans="1:14" s="20" customFormat="1" ht="78.75" customHeight="1" hidden="1">
      <c r="A84" s="13"/>
      <c r="B84" s="13"/>
      <c r="C84" s="153"/>
      <c r="D84" s="164"/>
      <c r="E84" s="150"/>
      <c r="F84" s="150"/>
      <c r="G84" s="150"/>
      <c r="H84" s="150"/>
      <c r="I84" s="150"/>
      <c r="J84" s="10"/>
      <c r="K84" s="62">
        <v>2.7</v>
      </c>
      <c r="L84" s="67">
        <v>0.9</v>
      </c>
      <c r="M84" s="39">
        <f aca="true" t="shared" si="3" ref="M84:M93">L84/K84*100</f>
        <v>33.33333333333333</v>
      </c>
      <c r="N84" s="138"/>
    </row>
    <row r="85" spans="1:14" s="20" customFormat="1" ht="31.5" customHeight="1" hidden="1">
      <c r="A85" s="13" t="s">
        <v>16</v>
      </c>
      <c r="B85" s="13" t="s">
        <v>7</v>
      </c>
      <c r="C85" s="153"/>
      <c r="D85" s="164"/>
      <c r="E85" s="150"/>
      <c r="F85" s="150"/>
      <c r="G85" s="150"/>
      <c r="H85" s="150"/>
      <c r="I85" s="150"/>
      <c r="J85" s="10"/>
      <c r="K85" s="62">
        <v>379.1</v>
      </c>
      <c r="L85" s="88">
        <v>279</v>
      </c>
      <c r="M85" s="39">
        <f t="shared" si="3"/>
        <v>73.5953574254814</v>
      </c>
      <c r="N85" s="138"/>
    </row>
    <row r="86" spans="1:14" s="20" customFormat="1" ht="15.75" customHeight="1" hidden="1">
      <c r="A86" s="13"/>
      <c r="B86" s="13"/>
      <c r="C86" s="153"/>
      <c r="D86" s="164"/>
      <c r="E86" s="150"/>
      <c r="F86" s="150"/>
      <c r="G86" s="150"/>
      <c r="H86" s="150"/>
      <c r="I86" s="150"/>
      <c r="J86" s="10"/>
      <c r="K86" s="62">
        <v>0.1</v>
      </c>
      <c r="L86" s="67">
        <v>0.1</v>
      </c>
      <c r="M86" s="39">
        <f t="shared" si="3"/>
        <v>100</v>
      </c>
      <c r="N86" s="138"/>
    </row>
    <row r="87" spans="1:14" s="20" customFormat="1" ht="15.75" customHeight="1">
      <c r="A87" s="13"/>
      <c r="B87" s="13"/>
      <c r="C87" s="153"/>
      <c r="D87" s="164"/>
      <c r="E87" s="150"/>
      <c r="F87" s="150"/>
      <c r="G87" s="150"/>
      <c r="H87" s="150"/>
      <c r="I87" s="150"/>
      <c r="J87" s="10" t="s">
        <v>94</v>
      </c>
      <c r="K87" s="62">
        <f>K91</f>
        <v>0</v>
      </c>
      <c r="L87" s="104">
        <f>L91</f>
        <v>0</v>
      </c>
      <c r="M87" s="105" t="e">
        <f t="shared" si="3"/>
        <v>#DIV/0!</v>
      </c>
      <c r="N87" s="138"/>
    </row>
    <row r="88" spans="1:14" s="20" customFormat="1" ht="15.75" customHeight="1">
      <c r="A88" s="13"/>
      <c r="B88" s="13"/>
      <c r="C88" s="153"/>
      <c r="D88" s="165"/>
      <c r="E88" s="150"/>
      <c r="F88" s="150"/>
      <c r="G88" s="150"/>
      <c r="H88" s="150"/>
      <c r="I88" s="150"/>
      <c r="J88" s="10" t="s">
        <v>145</v>
      </c>
      <c r="K88" s="62">
        <f>K93+K90</f>
        <v>2853.5</v>
      </c>
      <c r="L88" s="104">
        <f>L93+L90</f>
        <v>1423.3</v>
      </c>
      <c r="M88" s="105">
        <f t="shared" si="3"/>
        <v>49.879095847205186</v>
      </c>
      <c r="N88" s="139"/>
    </row>
    <row r="89" spans="1:14" s="20" customFormat="1" ht="15.75" customHeight="1">
      <c r="A89" s="13"/>
      <c r="B89" s="13"/>
      <c r="C89" s="153"/>
      <c r="D89" s="155" t="s">
        <v>219</v>
      </c>
      <c r="E89" s="150"/>
      <c r="F89" s="150"/>
      <c r="G89" s="150"/>
      <c r="H89" s="150"/>
      <c r="I89" s="150"/>
      <c r="J89" s="17" t="s">
        <v>132</v>
      </c>
      <c r="K89" s="40">
        <f>K90+K91</f>
        <v>2538</v>
      </c>
      <c r="L89" s="85">
        <f>L90+L91</f>
        <v>1238.6</v>
      </c>
      <c r="M89" s="103">
        <f t="shared" si="3"/>
        <v>48.802206461780926</v>
      </c>
      <c r="N89" s="137" t="s">
        <v>220</v>
      </c>
    </row>
    <row r="90" spans="1:14" s="20" customFormat="1" ht="15.75" customHeight="1">
      <c r="A90" s="13"/>
      <c r="B90" s="13"/>
      <c r="C90" s="153"/>
      <c r="D90" s="156"/>
      <c r="E90" s="150"/>
      <c r="F90" s="150"/>
      <c r="G90" s="150"/>
      <c r="H90" s="150"/>
      <c r="I90" s="150"/>
      <c r="J90" s="17" t="s">
        <v>145</v>
      </c>
      <c r="K90" s="40">
        <v>2538</v>
      </c>
      <c r="L90" s="85">
        <v>1238.6</v>
      </c>
      <c r="M90" s="103">
        <f t="shared" si="3"/>
        <v>48.802206461780926</v>
      </c>
      <c r="N90" s="138"/>
    </row>
    <row r="91" spans="1:14" s="20" customFormat="1" ht="15.75" customHeight="1">
      <c r="A91" s="13"/>
      <c r="B91" s="13"/>
      <c r="C91" s="153"/>
      <c r="D91" s="157"/>
      <c r="E91" s="150"/>
      <c r="F91" s="150"/>
      <c r="G91" s="150"/>
      <c r="H91" s="150"/>
      <c r="I91" s="150"/>
      <c r="J91" s="17" t="s">
        <v>94</v>
      </c>
      <c r="K91" s="40">
        <v>0</v>
      </c>
      <c r="L91" s="85">
        <v>0</v>
      </c>
      <c r="M91" s="103" t="e">
        <f t="shared" si="3"/>
        <v>#DIV/0!</v>
      </c>
      <c r="N91" s="139"/>
    </row>
    <row r="92" spans="1:14" s="20" customFormat="1" ht="15.75" customHeight="1">
      <c r="A92" s="13"/>
      <c r="B92" s="13"/>
      <c r="C92" s="153"/>
      <c r="D92" s="155" t="s">
        <v>221</v>
      </c>
      <c r="E92" s="150"/>
      <c r="F92" s="150"/>
      <c r="G92" s="150"/>
      <c r="H92" s="150"/>
      <c r="I92" s="150"/>
      <c r="J92" s="17" t="s">
        <v>132</v>
      </c>
      <c r="K92" s="40">
        <f>K93</f>
        <v>315.5</v>
      </c>
      <c r="L92" s="85">
        <f>L93</f>
        <v>184.7</v>
      </c>
      <c r="M92" s="103">
        <f t="shared" si="3"/>
        <v>58.54199683042789</v>
      </c>
      <c r="N92" s="137" t="s">
        <v>222</v>
      </c>
    </row>
    <row r="93" spans="1:14" s="20" customFormat="1" ht="15.75" customHeight="1">
      <c r="A93" s="13"/>
      <c r="B93" s="13"/>
      <c r="C93" s="153"/>
      <c r="D93" s="157"/>
      <c r="E93" s="150"/>
      <c r="F93" s="150"/>
      <c r="G93" s="150"/>
      <c r="H93" s="150"/>
      <c r="I93" s="150"/>
      <c r="J93" s="17" t="s">
        <v>145</v>
      </c>
      <c r="K93" s="40">
        <v>315.5</v>
      </c>
      <c r="L93" s="85">
        <v>184.7</v>
      </c>
      <c r="M93" s="103">
        <f t="shared" si="3"/>
        <v>58.54199683042789</v>
      </c>
      <c r="N93" s="139"/>
    </row>
    <row r="94" spans="1:14" s="20" customFormat="1" ht="19.5" customHeight="1">
      <c r="A94" s="13" t="s">
        <v>18</v>
      </c>
      <c r="B94" s="13" t="s">
        <v>2</v>
      </c>
      <c r="C94" s="153"/>
      <c r="D94" s="163" t="s">
        <v>189</v>
      </c>
      <c r="E94" s="150"/>
      <c r="F94" s="150"/>
      <c r="G94" s="150"/>
      <c r="H94" s="150"/>
      <c r="I94" s="150"/>
      <c r="J94" s="72" t="s">
        <v>135</v>
      </c>
      <c r="K94" s="71">
        <f>K95</f>
        <v>18198</v>
      </c>
      <c r="L94" s="71">
        <f>L95</f>
        <v>12582.5</v>
      </c>
      <c r="M94" s="71">
        <f>M95</f>
        <v>69.14221343004726</v>
      </c>
      <c r="N94" s="137" t="s">
        <v>297</v>
      </c>
    </row>
    <row r="95" spans="1:14" s="20" customFormat="1" ht="27" customHeight="1">
      <c r="A95" s="13"/>
      <c r="B95" s="13"/>
      <c r="C95" s="153"/>
      <c r="D95" s="165"/>
      <c r="E95" s="150"/>
      <c r="F95" s="150"/>
      <c r="G95" s="150"/>
      <c r="H95" s="150"/>
      <c r="I95" s="150"/>
      <c r="J95" s="72" t="s">
        <v>94</v>
      </c>
      <c r="K95" s="71">
        <v>18198</v>
      </c>
      <c r="L95" s="71">
        <v>12582.5</v>
      </c>
      <c r="M95" s="71">
        <f aca="true" t="shared" si="4" ref="M95:M104">L95/K95*100</f>
        <v>69.14221343004726</v>
      </c>
      <c r="N95" s="139"/>
    </row>
    <row r="96" spans="1:14" s="20" customFormat="1" ht="25.5" customHeight="1">
      <c r="A96" s="13" t="s">
        <v>19</v>
      </c>
      <c r="B96" s="13" t="s">
        <v>2</v>
      </c>
      <c r="C96" s="154"/>
      <c r="D96" s="163" t="s">
        <v>262</v>
      </c>
      <c r="E96" s="150"/>
      <c r="F96" s="150"/>
      <c r="G96" s="150"/>
      <c r="H96" s="150"/>
      <c r="I96" s="150"/>
      <c r="J96" s="72" t="s">
        <v>135</v>
      </c>
      <c r="K96" s="71">
        <f>K97</f>
        <v>17771</v>
      </c>
      <c r="L96" s="71">
        <f>L97</f>
        <v>8036.4</v>
      </c>
      <c r="M96" s="71">
        <f t="shared" si="4"/>
        <v>45.221990884024535</v>
      </c>
      <c r="N96" s="219"/>
    </row>
    <row r="97" spans="1:14" s="20" customFormat="1" ht="28.5" customHeight="1">
      <c r="A97" s="13"/>
      <c r="B97" s="13"/>
      <c r="C97" s="23"/>
      <c r="D97" s="165"/>
      <c r="E97" s="150"/>
      <c r="F97" s="150"/>
      <c r="G97" s="150"/>
      <c r="H97" s="150"/>
      <c r="I97" s="150"/>
      <c r="J97" s="72" t="s">
        <v>94</v>
      </c>
      <c r="K97" s="71">
        <f>K101+K99</f>
        <v>17771</v>
      </c>
      <c r="L97" s="71">
        <f>L101+L99</f>
        <v>8036.4</v>
      </c>
      <c r="M97" s="71">
        <f t="shared" si="4"/>
        <v>45.221990884024535</v>
      </c>
      <c r="N97" s="215"/>
    </row>
    <row r="98" spans="1:14" s="20" customFormat="1" ht="22.5" customHeight="1">
      <c r="A98" s="13"/>
      <c r="B98" s="13"/>
      <c r="C98" s="23"/>
      <c r="D98" s="196" t="s">
        <v>216</v>
      </c>
      <c r="E98" s="150"/>
      <c r="F98" s="150"/>
      <c r="G98" s="150"/>
      <c r="H98" s="150"/>
      <c r="I98" s="150"/>
      <c r="J98" s="64" t="s">
        <v>132</v>
      </c>
      <c r="K98" s="60">
        <f>K99</f>
        <v>9105</v>
      </c>
      <c r="L98" s="60">
        <f>L99</f>
        <v>4191.4</v>
      </c>
      <c r="M98" s="60">
        <f t="shared" si="4"/>
        <v>46.03404722679846</v>
      </c>
      <c r="N98" s="137" t="s">
        <v>244</v>
      </c>
    </row>
    <row r="99" spans="1:14" s="20" customFormat="1" ht="21.75" customHeight="1">
      <c r="A99" s="13"/>
      <c r="B99" s="13"/>
      <c r="C99" s="23"/>
      <c r="D99" s="197"/>
      <c r="E99" s="150"/>
      <c r="F99" s="150"/>
      <c r="G99" s="150"/>
      <c r="H99" s="150"/>
      <c r="I99" s="150"/>
      <c r="J99" s="64" t="s">
        <v>94</v>
      </c>
      <c r="K99" s="60">
        <v>9105</v>
      </c>
      <c r="L99" s="60">
        <v>4191.4</v>
      </c>
      <c r="M99" s="60">
        <f t="shared" si="4"/>
        <v>46.03404722679846</v>
      </c>
      <c r="N99" s="139"/>
    </row>
    <row r="100" spans="1:14" s="20" customFormat="1" ht="33" customHeight="1">
      <c r="A100" s="13"/>
      <c r="B100" s="13"/>
      <c r="C100" s="23"/>
      <c r="D100" s="140" t="s">
        <v>217</v>
      </c>
      <c r="E100" s="150"/>
      <c r="F100" s="150"/>
      <c r="G100" s="150"/>
      <c r="H100" s="150"/>
      <c r="I100" s="150"/>
      <c r="J100" s="64" t="s">
        <v>132</v>
      </c>
      <c r="K100" s="60">
        <f>K101</f>
        <v>8666</v>
      </c>
      <c r="L100" s="60">
        <f>L101</f>
        <v>3845</v>
      </c>
      <c r="M100" s="60">
        <f t="shared" si="4"/>
        <v>44.368797599815366</v>
      </c>
      <c r="N100" s="137" t="s">
        <v>218</v>
      </c>
    </row>
    <row r="101" spans="1:14" s="20" customFormat="1" ht="27.75" customHeight="1">
      <c r="A101" s="13"/>
      <c r="B101" s="13"/>
      <c r="C101" s="23"/>
      <c r="D101" s="142"/>
      <c r="E101" s="151"/>
      <c r="F101" s="151"/>
      <c r="G101" s="151"/>
      <c r="H101" s="151"/>
      <c r="I101" s="151"/>
      <c r="J101" s="64" t="s">
        <v>94</v>
      </c>
      <c r="K101" s="60">
        <v>8666</v>
      </c>
      <c r="L101" s="60">
        <v>3845</v>
      </c>
      <c r="M101" s="60">
        <f t="shared" si="4"/>
        <v>44.368797599815366</v>
      </c>
      <c r="N101" s="139"/>
    </row>
    <row r="102" spans="1:14" s="20" customFormat="1" ht="44.25" customHeight="1">
      <c r="A102" s="13" t="s">
        <v>22</v>
      </c>
      <c r="B102" s="13" t="s">
        <v>2</v>
      </c>
      <c r="C102" s="152" t="s">
        <v>68</v>
      </c>
      <c r="D102" s="143" t="s">
        <v>190</v>
      </c>
      <c r="E102" s="149" t="s">
        <v>131</v>
      </c>
      <c r="F102" s="149" t="s">
        <v>290</v>
      </c>
      <c r="G102" s="149" t="s">
        <v>291</v>
      </c>
      <c r="H102" s="149" t="s">
        <v>290</v>
      </c>
      <c r="I102" s="149" t="s">
        <v>291</v>
      </c>
      <c r="J102" s="10" t="s">
        <v>135</v>
      </c>
      <c r="K102" s="93">
        <f>K103+K104+K105</f>
        <v>2701.7</v>
      </c>
      <c r="L102" s="93">
        <f>L103+L104+L105</f>
        <v>1383.59</v>
      </c>
      <c r="M102" s="63">
        <f t="shared" si="4"/>
        <v>51.211829588777434</v>
      </c>
      <c r="N102" s="137" t="s">
        <v>192</v>
      </c>
    </row>
    <row r="103" spans="1:14" s="20" customFormat="1" ht="37.5" customHeight="1">
      <c r="A103" s="13"/>
      <c r="B103" s="13"/>
      <c r="C103" s="153"/>
      <c r="D103" s="144"/>
      <c r="E103" s="150"/>
      <c r="F103" s="150"/>
      <c r="G103" s="150"/>
      <c r="H103" s="150"/>
      <c r="I103" s="150"/>
      <c r="J103" s="10" t="s">
        <v>94</v>
      </c>
      <c r="K103" s="62">
        <f>K146+K140</f>
        <v>1088.2</v>
      </c>
      <c r="L103" s="62">
        <f>L146+L140</f>
        <v>241.6</v>
      </c>
      <c r="M103" s="63">
        <f t="shared" si="4"/>
        <v>22.201801139496418</v>
      </c>
      <c r="N103" s="138"/>
    </row>
    <row r="104" spans="1:14" s="20" customFormat="1" ht="37.5" customHeight="1">
      <c r="A104" s="13"/>
      <c r="B104" s="13"/>
      <c r="C104" s="153"/>
      <c r="D104" s="144"/>
      <c r="E104" s="150"/>
      <c r="F104" s="150"/>
      <c r="G104" s="150"/>
      <c r="H104" s="150"/>
      <c r="I104" s="150"/>
      <c r="J104" s="10" t="s">
        <v>93</v>
      </c>
      <c r="K104" s="62">
        <f>K148</f>
        <v>399.7</v>
      </c>
      <c r="L104" s="62">
        <f>L148</f>
        <v>399.7</v>
      </c>
      <c r="M104" s="63">
        <f t="shared" si="4"/>
        <v>100</v>
      </c>
      <c r="N104" s="138"/>
    </row>
    <row r="105" spans="1:14" s="20" customFormat="1" ht="33" customHeight="1">
      <c r="A105" s="13"/>
      <c r="B105" s="13"/>
      <c r="C105" s="153"/>
      <c r="D105" s="145"/>
      <c r="E105" s="150"/>
      <c r="F105" s="150"/>
      <c r="G105" s="150"/>
      <c r="H105" s="150"/>
      <c r="I105" s="150"/>
      <c r="J105" s="10" t="s">
        <v>145</v>
      </c>
      <c r="K105" s="62">
        <f>K147+K141+K107</f>
        <v>1213.8</v>
      </c>
      <c r="L105" s="62">
        <f>L147+L141+L107</f>
        <v>742.29</v>
      </c>
      <c r="M105" s="63">
        <f>L105/K105*100</f>
        <v>61.154226396440926</v>
      </c>
      <c r="N105" s="139"/>
    </row>
    <row r="106" spans="1:14" s="20" customFormat="1" ht="16.5" customHeight="1">
      <c r="A106" s="13" t="s">
        <v>23</v>
      </c>
      <c r="B106" s="13" t="s">
        <v>2</v>
      </c>
      <c r="C106" s="153"/>
      <c r="D106" s="163" t="s">
        <v>23</v>
      </c>
      <c r="E106" s="150"/>
      <c r="F106" s="150"/>
      <c r="G106" s="150"/>
      <c r="H106" s="150"/>
      <c r="I106" s="150"/>
      <c r="J106" s="125" t="s">
        <v>92</v>
      </c>
      <c r="K106" s="126">
        <f>K107</f>
        <v>100</v>
      </c>
      <c r="L106" s="126">
        <f>L107</f>
        <v>39.29</v>
      </c>
      <c r="M106" s="34">
        <f>L106/K106*100</f>
        <v>39.29</v>
      </c>
      <c r="N106" s="137"/>
    </row>
    <row r="107" spans="1:14" s="20" customFormat="1" ht="30" customHeight="1">
      <c r="A107" s="13"/>
      <c r="B107" s="13"/>
      <c r="C107" s="153"/>
      <c r="D107" s="165"/>
      <c r="E107" s="150"/>
      <c r="F107" s="150"/>
      <c r="G107" s="150"/>
      <c r="H107" s="150"/>
      <c r="I107" s="150"/>
      <c r="J107" s="72" t="s">
        <v>145</v>
      </c>
      <c r="K107" s="134">
        <f>K108+K120+K121+K122+K125+K128+K133+K135+K138</f>
        <v>100</v>
      </c>
      <c r="L107" s="134">
        <f>L108+L120+L121+L122+L125+L128+L133+L135+L138</f>
        <v>39.29</v>
      </c>
      <c r="M107" s="39">
        <f>L107/K107*100</f>
        <v>39.29</v>
      </c>
      <c r="N107" s="139"/>
    </row>
    <row r="108" spans="1:14" s="20" customFormat="1" ht="96" customHeight="1">
      <c r="A108" s="13"/>
      <c r="B108" s="13"/>
      <c r="C108" s="153"/>
      <c r="D108" s="140" t="s">
        <v>329</v>
      </c>
      <c r="E108" s="150"/>
      <c r="F108" s="150"/>
      <c r="G108" s="150"/>
      <c r="H108" s="150"/>
      <c r="I108" s="150"/>
      <c r="J108" s="243" t="s">
        <v>145</v>
      </c>
      <c r="K108" s="221">
        <f>K111+K113+K115+K117+K119</f>
        <v>25.700000000000003</v>
      </c>
      <c r="L108" s="221">
        <f>L111+L113+L115+L117+L119</f>
        <v>13.690000000000001</v>
      </c>
      <c r="M108" s="241">
        <f>L108/K108*100</f>
        <v>53.268482490272376</v>
      </c>
      <c r="N108" s="168" t="s">
        <v>300</v>
      </c>
    </row>
    <row r="109" spans="1:14" s="20" customFormat="1" ht="32.25" customHeight="1">
      <c r="A109" s="13"/>
      <c r="B109" s="13"/>
      <c r="C109" s="153"/>
      <c r="D109" s="142"/>
      <c r="E109" s="150"/>
      <c r="F109" s="150"/>
      <c r="G109" s="150"/>
      <c r="H109" s="150"/>
      <c r="I109" s="150"/>
      <c r="J109" s="244"/>
      <c r="K109" s="222"/>
      <c r="L109" s="222"/>
      <c r="M109" s="242"/>
      <c r="N109" s="168"/>
    </row>
    <row r="110" spans="1:14" s="20" customFormat="1" ht="58.5" customHeight="1">
      <c r="A110" s="13"/>
      <c r="B110" s="13"/>
      <c r="C110" s="153"/>
      <c r="D110" s="140" t="s">
        <v>303</v>
      </c>
      <c r="E110" s="150"/>
      <c r="F110" s="150"/>
      <c r="G110" s="150"/>
      <c r="H110" s="150"/>
      <c r="I110" s="150"/>
      <c r="J110" s="131" t="s">
        <v>92</v>
      </c>
      <c r="K110" s="132">
        <f>K111</f>
        <v>2</v>
      </c>
      <c r="L110" s="132">
        <f>L111</f>
        <v>2</v>
      </c>
      <c r="M110" s="130">
        <f aca="true" t="shared" si="5" ref="M110:M142">L110/K110*100</f>
        <v>100</v>
      </c>
      <c r="N110" s="137" t="s">
        <v>304</v>
      </c>
    </row>
    <row r="111" spans="1:14" s="20" customFormat="1" ht="33.75" customHeight="1">
      <c r="A111" s="13"/>
      <c r="B111" s="13"/>
      <c r="C111" s="153"/>
      <c r="D111" s="142"/>
      <c r="E111" s="150"/>
      <c r="F111" s="150"/>
      <c r="G111" s="150"/>
      <c r="H111" s="150"/>
      <c r="I111" s="150"/>
      <c r="J111" s="131" t="s">
        <v>145</v>
      </c>
      <c r="K111" s="132">
        <v>2</v>
      </c>
      <c r="L111" s="132">
        <v>2</v>
      </c>
      <c r="M111" s="130">
        <f t="shared" si="5"/>
        <v>100</v>
      </c>
      <c r="N111" s="139"/>
    </row>
    <row r="112" spans="1:14" s="20" customFormat="1" ht="78" customHeight="1">
      <c r="A112" s="13"/>
      <c r="B112" s="13"/>
      <c r="C112" s="153"/>
      <c r="D112" s="140" t="s">
        <v>305</v>
      </c>
      <c r="E112" s="150"/>
      <c r="F112" s="150"/>
      <c r="G112" s="150"/>
      <c r="H112" s="150"/>
      <c r="I112" s="150"/>
      <c r="J112" s="131" t="s">
        <v>132</v>
      </c>
      <c r="K112" s="132">
        <f>K113</f>
        <v>2</v>
      </c>
      <c r="L112" s="132">
        <f>L113</f>
        <v>2</v>
      </c>
      <c r="M112" s="130">
        <f t="shared" si="5"/>
        <v>100</v>
      </c>
      <c r="N112" s="137" t="s">
        <v>306</v>
      </c>
    </row>
    <row r="113" spans="1:14" s="20" customFormat="1" ht="99" customHeight="1">
      <c r="A113" s="13"/>
      <c r="B113" s="13"/>
      <c r="C113" s="153"/>
      <c r="D113" s="142"/>
      <c r="E113" s="150"/>
      <c r="F113" s="150"/>
      <c r="G113" s="150"/>
      <c r="H113" s="150"/>
      <c r="I113" s="150"/>
      <c r="J113" s="131" t="s">
        <v>145</v>
      </c>
      <c r="K113" s="132">
        <v>2</v>
      </c>
      <c r="L113" s="132">
        <v>2</v>
      </c>
      <c r="M113" s="130">
        <f t="shared" si="5"/>
        <v>100</v>
      </c>
      <c r="N113" s="139"/>
    </row>
    <row r="114" spans="1:14" s="20" customFormat="1" ht="24" customHeight="1">
      <c r="A114" s="13"/>
      <c r="B114" s="13"/>
      <c r="C114" s="153"/>
      <c r="D114" s="140" t="s">
        <v>307</v>
      </c>
      <c r="E114" s="150"/>
      <c r="F114" s="150"/>
      <c r="G114" s="150"/>
      <c r="H114" s="150"/>
      <c r="I114" s="150"/>
      <c r="J114" s="131" t="s">
        <v>132</v>
      </c>
      <c r="K114" s="132">
        <f>K115</f>
        <v>4.19</v>
      </c>
      <c r="L114" s="132">
        <f>L115</f>
        <v>4.19</v>
      </c>
      <c r="M114" s="130">
        <f t="shared" si="5"/>
        <v>100</v>
      </c>
      <c r="N114" s="137" t="s">
        <v>308</v>
      </c>
    </row>
    <row r="115" spans="1:14" s="20" customFormat="1" ht="21" customHeight="1">
      <c r="A115" s="13"/>
      <c r="B115" s="13"/>
      <c r="C115" s="153"/>
      <c r="D115" s="142"/>
      <c r="E115" s="150"/>
      <c r="F115" s="150"/>
      <c r="G115" s="150"/>
      <c r="H115" s="150"/>
      <c r="I115" s="150"/>
      <c r="J115" s="131" t="s">
        <v>145</v>
      </c>
      <c r="K115" s="132">
        <v>4.19</v>
      </c>
      <c r="L115" s="132">
        <v>4.19</v>
      </c>
      <c r="M115" s="130">
        <f t="shared" si="5"/>
        <v>100</v>
      </c>
      <c r="N115" s="139"/>
    </row>
    <row r="116" spans="1:14" s="20" customFormat="1" ht="18" customHeight="1">
      <c r="A116" s="13"/>
      <c r="B116" s="13"/>
      <c r="C116" s="153"/>
      <c r="D116" s="140" t="s">
        <v>309</v>
      </c>
      <c r="E116" s="150"/>
      <c r="F116" s="150"/>
      <c r="G116" s="150"/>
      <c r="H116" s="150"/>
      <c r="I116" s="150"/>
      <c r="J116" s="131" t="s">
        <v>132</v>
      </c>
      <c r="K116" s="132">
        <f>K117</f>
        <v>5.5</v>
      </c>
      <c r="L116" s="132">
        <f>L117</f>
        <v>5.5</v>
      </c>
      <c r="M116" s="130">
        <f t="shared" si="5"/>
        <v>100</v>
      </c>
      <c r="N116" s="137" t="s">
        <v>310</v>
      </c>
    </row>
    <row r="117" spans="1:14" s="20" customFormat="1" ht="23.25" customHeight="1">
      <c r="A117" s="13"/>
      <c r="B117" s="13"/>
      <c r="C117" s="153"/>
      <c r="D117" s="142"/>
      <c r="E117" s="150"/>
      <c r="F117" s="150"/>
      <c r="G117" s="150"/>
      <c r="H117" s="150"/>
      <c r="I117" s="150"/>
      <c r="J117" s="131" t="s">
        <v>145</v>
      </c>
      <c r="K117" s="132">
        <v>5.5</v>
      </c>
      <c r="L117" s="132">
        <v>5.5</v>
      </c>
      <c r="M117" s="130">
        <f t="shared" si="5"/>
        <v>100</v>
      </c>
      <c r="N117" s="139"/>
    </row>
    <row r="118" spans="1:14" s="20" customFormat="1" ht="29.25" customHeight="1">
      <c r="A118" s="13"/>
      <c r="B118" s="13"/>
      <c r="C118" s="153"/>
      <c r="D118" s="140" t="s">
        <v>311</v>
      </c>
      <c r="E118" s="150"/>
      <c r="F118" s="150"/>
      <c r="G118" s="150"/>
      <c r="H118" s="150"/>
      <c r="I118" s="150"/>
      <c r="J118" s="131" t="s">
        <v>132</v>
      </c>
      <c r="K118" s="132">
        <f>K119</f>
        <v>12.01</v>
      </c>
      <c r="L118" s="132">
        <f>L119</f>
        <v>0</v>
      </c>
      <c r="M118" s="130">
        <f t="shared" si="5"/>
        <v>0</v>
      </c>
      <c r="N118" s="219"/>
    </row>
    <row r="119" spans="1:14" s="20" customFormat="1" ht="29.25" customHeight="1">
      <c r="A119" s="13"/>
      <c r="B119" s="13"/>
      <c r="C119" s="153"/>
      <c r="D119" s="142"/>
      <c r="E119" s="150"/>
      <c r="F119" s="150"/>
      <c r="G119" s="150"/>
      <c r="H119" s="150"/>
      <c r="I119" s="150"/>
      <c r="J119" s="131" t="s">
        <v>145</v>
      </c>
      <c r="K119" s="132">
        <v>12.01</v>
      </c>
      <c r="L119" s="132">
        <v>0</v>
      </c>
      <c r="M119" s="130">
        <f t="shared" si="5"/>
        <v>0</v>
      </c>
      <c r="N119" s="215"/>
    </row>
    <row r="120" spans="1:14" s="20" customFormat="1" ht="57.75" customHeight="1">
      <c r="A120" s="13"/>
      <c r="B120" s="13"/>
      <c r="C120" s="153"/>
      <c r="D120" s="128" t="s">
        <v>263</v>
      </c>
      <c r="E120" s="150"/>
      <c r="F120" s="150"/>
      <c r="G120" s="150"/>
      <c r="H120" s="150"/>
      <c r="I120" s="150"/>
      <c r="J120" s="64" t="s">
        <v>145</v>
      </c>
      <c r="K120" s="60">
        <v>10</v>
      </c>
      <c r="L120" s="60">
        <v>0</v>
      </c>
      <c r="M120" s="73">
        <f t="shared" si="5"/>
        <v>0</v>
      </c>
      <c r="N120" s="111" t="s">
        <v>301</v>
      </c>
    </row>
    <row r="121" spans="1:14" s="20" customFormat="1" ht="43.5" customHeight="1">
      <c r="A121" s="13"/>
      <c r="B121" s="13"/>
      <c r="C121" s="153"/>
      <c r="D121" s="127" t="s">
        <v>264</v>
      </c>
      <c r="E121" s="150"/>
      <c r="F121" s="150"/>
      <c r="G121" s="150"/>
      <c r="H121" s="150"/>
      <c r="I121" s="150"/>
      <c r="J121" s="64" t="s">
        <v>145</v>
      </c>
      <c r="K121" s="60">
        <v>5</v>
      </c>
      <c r="L121" s="60">
        <v>0</v>
      </c>
      <c r="M121" s="73">
        <f t="shared" si="5"/>
        <v>0</v>
      </c>
      <c r="N121" s="111" t="s">
        <v>302</v>
      </c>
    </row>
    <row r="122" spans="1:14" s="20" customFormat="1" ht="44.25" customHeight="1">
      <c r="A122" s="13"/>
      <c r="B122" s="13"/>
      <c r="C122" s="153"/>
      <c r="D122" s="127" t="s">
        <v>265</v>
      </c>
      <c r="E122" s="150"/>
      <c r="F122" s="150"/>
      <c r="G122" s="150"/>
      <c r="H122" s="150"/>
      <c r="I122" s="150"/>
      <c r="J122" s="64" t="s">
        <v>145</v>
      </c>
      <c r="K122" s="60">
        <v>12</v>
      </c>
      <c r="L122" s="60">
        <v>1.1</v>
      </c>
      <c r="M122" s="73">
        <f t="shared" si="5"/>
        <v>9.166666666666668</v>
      </c>
      <c r="N122" s="111" t="s">
        <v>266</v>
      </c>
    </row>
    <row r="123" spans="1:14" s="20" customFormat="1" ht="0.75" customHeight="1" hidden="1">
      <c r="A123" s="13"/>
      <c r="B123" s="13"/>
      <c r="C123" s="153"/>
      <c r="D123" s="140"/>
      <c r="E123" s="150"/>
      <c r="F123" s="150"/>
      <c r="G123" s="150"/>
      <c r="H123" s="150"/>
      <c r="I123" s="150"/>
      <c r="J123" s="64"/>
      <c r="K123" s="60"/>
      <c r="L123" s="60"/>
      <c r="M123" s="73"/>
      <c r="N123" s="111"/>
    </row>
    <row r="124" spans="1:14" s="20" customFormat="1" ht="27" customHeight="1" hidden="1">
      <c r="A124" s="13"/>
      <c r="B124" s="13"/>
      <c r="C124" s="153"/>
      <c r="D124" s="142"/>
      <c r="E124" s="150"/>
      <c r="F124" s="150"/>
      <c r="G124" s="150"/>
      <c r="H124" s="150"/>
      <c r="I124" s="150"/>
      <c r="J124" s="64"/>
      <c r="K124" s="60"/>
      <c r="L124" s="60"/>
      <c r="M124" s="73"/>
      <c r="N124" s="111"/>
    </row>
    <row r="125" spans="1:14" s="20" customFormat="1" ht="36" customHeight="1">
      <c r="A125" s="13"/>
      <c r="B125" s="13"/>
      <c r="C125" s="153"/>
      <c r="D125" s="127" t="s">
        <v>267</v>
      </c>
      <c r="E125" s="150"/>
      <c r="F125" s="150"/>
      <c r="G125" s="150"/>
      <c r="H125" s="150"/>
      <c r="I125" s="150"/>
      <c r="J125" s="64" t="s">
        <v>145</v>
      </c>
      <c r="K125" s="60">
        <v>22.7</v>
      </c>
      <c r="L125" s="60">
        <v>20.5</v>
      </c>
      <c r="M125" s="73">
        <f t="shared" si="5"/>
        <v>90.30837004405286</v>
      </c>
      <c r="N125" s="111" t="s">
        <v>268</v>
      </c>
    </row>
    <row r="126" spans="1:14" s="20" customFormat="1" ht="0.75" customHeight="1" hidden="1">
      <c r="A126" s="13"/>
      <c r="B126" s="13"/>
      <c r="C126" s="153"/>
      <c r="D126" s="140"/>
      <c r="E126" s="150"/>
      <c r="F126" s="150"/>
      <c r="G126" s="150"/>
      <c r="H126" s="150"/>
      <c r="I126" s="150"/>
      <c r="J126" s="64"/>
      <c r="K126" s="60"/>
      <c r="L126" s="60"/>
      <c r="M126" s="73"/>
      <c r="N126" s="137"/>
    </row>
    <row r="127" spans="1:14" s="20" customFormat="1" ht="46.5" customHeight="1" hidden="1">
      <c r="A127" s="13"/>
      <c r="B127" s="13"/>
      <c r="C127" s="153"/>
      <c r="D127" s="142"/>
      <c r="E127" s="150"/>
      <c r="F127" s="150"/>
      <c r="G127" s="150"/>
      <c r="H127" s="150"/>
      <c r="I127" s="150"/>
      <c r="J127" s="64"/>
      <c r="K127" s="60"/>
      <c r="L127" s="60"/>
      <c r="M127" s="73"/>
      <c r="N127" s="139"/>
    </row>
    <row r="128" spans="1:14" s="20" customFormat="1" ht="87" customHeight="1">
      <c r="A128" s="13"/>
      <c r="B128" s="13"/>
      <c r="C128" s="153"/>
      <c r="D128" s="127" t="s">
        <v>269</v>
      </c>
      <c r="E128" s="150"/>
      <c r="F128" s="150"/>
      <c r="G128" s="150"/>
      <c r="H128" s="150"/>
      <c r="I128" s="150"/>
      <c r="J128" s="64" t="s">
        <v>145</v>
      </c>
      <c r="K128" s="60">
        <v>5</v>
      </c>
      <c r="L128" s="60">
        <v>4</v>
      </c>
      <c r="M128" s="73">
        <f t="shared" si="5"/>
        <v>80</v>
      </c>
      <c r="N128" s="111" t="s">
        <v>312</v>
      </c>
    </row>
    <row r="129" spans="1:14" s="20" customFormat="1" ht="1.5" customHeight="1" hidden="1">
      <c r="A129" s="13"/>
      <c r="B129" s="13"/>
      <c r="C129" s="153"/>
      <c r="D129" s="140"/>
      <c r="E129" s="150"/>
      <c r="F129" s="150"/>
      <c r="G129" s="150"/>
      <c r="H129" s="150"/>
      <c r="I129" s="150"/>
      <c r="J129" s="64"/>
      <c r="K129" s="60"/>
      <c r="L129" s="60"/>
      <c r="M129" s="73"/>
      <c r="N129" s="137"/>
    </row>
    <row r="130" spans="1:14" s="20" customFormat="1" ht="77.25" customHeight="1" hidden="1">
      <c r="A130" s="13"/>
      <c r="B130" s="13"/>
      <c r="C130" s="153"/>
      <c r="D130" s="142"/>
      <c r="E130" s="150"/>
      <c r="F130" s="150"/>
      <c r="G130" s="150"/>
      <c r="H130" s="150"/>
      <c r="I130" s="150"/>
      <c r="J130" s="64"/>
      <c r="K130" s="60"/>
      <c r="L130" s="60"/>
      <c r="M130" s="73"/>
      <c r="N130" s="139"/>
    </row>
    <row r="131" spans="1:14" s="20" customFormat="1" ht="33" customHeight="1" hidden="1">
      <c r="A131" s="13"/>
      <c r="B131" s="13"/>
      <c r="C131" s="153"/>
      <c r="D131" s="140"/>
      <c r="E131" s="150"/>
      <c r="F131" s="150"/>
      <c r="G131" s="150"/>
      <c r="H131" s="150"/>
      <c r="I131" s="150"/>
      <c r="J131" s="64"/>
      <c r="K131" s="60"/>
      <c r="L131" s="60"/>
      <c r="M131" s="73"/>
      <c r="N131" s="137"/>
    </row>
    <row r="132" spans="1:14" s="20" customFormat="1" ht="23.25" customHeight="1" hidden="1">
      <c r="A132" s="13"/>
      <c r="B132" s="13"/>
      <c r="C132" s="153"/>
      <c r="D132" s="142"/>
      <c r="E132" s="150"/>
      <c r="F132" s="150"/>
      <c r="G132" s="150"/>
      <c r="H132" s="150"/>
      <c r="I132" s="150"/>
      <c r="J132" s="64"/>
      <c r="K132" s="60"/>
      <c r="L132" s="60"/>
      <c r="M132" s="73"/>
      <c r="N132" s="139"/>
    </row>
    <row r="133" spans="1:14" s="20" customFormat="1" ht="60" customHeight="1">
      <c r="A133" s="13"/>
      <c r="B133" s="13"/>
      <c r="C133" s="153"/>
      <c r="D133" s="127" t="s">
        <v>270</v>
      </c>
      <c r="E133" s="150"/>
      <c r="F133" s="150"/>
      <c r="G133" s="150"/>
      <c r="H133" s="150"/>
      <c r="I133" s="150"/>
      <c r="J133" s="64" t="s">
        <v>145</v>
      </c>
      <c r="K133" s="60">
        <v>4.6</v>
      </c>
      <c r="L133" s="60">
        <v>0</v>
      </c>
      <c r="M133" s="73">
        <f t="shared" si="5"/>
        <v>0</v>
      </c>
      <c r="N133" s="111" t="s">
        <v>271</v>
      </c>
    </row>
    <row r="134" spans="1:14" s="20" customFormat="1" ht="34.5" customHeight="1">
      <c r="A134" s="13"/>
      <c r="B134" s="13"/>
      <c r="C134" s="153"/>
      <c r="D134" s="140" t="s">
        <v>313</v>
      </c>
      <c r="E134" s="150"/>
      <c r="F134" s="150"/>
      <c r="G134" s="150"/>
      <c r="H134" s="150"/>
      <c r="I134" s="150"/>
      <c r="J134" s="64" t="s">
        <v>132</v>
      </c>
      <c r="K134" s="60">
        <f>K135</f>
        <v>10</v>
      </c>
      <c r="L134" s="60">
        <f>L135</f>
        <v>0</v>
      </c>
      <c r="M134" s="73">
        <f t="shared" si="5"/>
        <v>0</v>
      </c>
      <c r="N134" s="219"/>
    </row>
    <row r="135" spans="1:14" s="20" customFormat="1" ht="22.5" customHeight="1">
      <c r="A135" s="13"/>
      <c r="B135" s="13"/>
      <c r="C135" s="153"/>
      <c r="D135" s="142"/>
      <c r="E135" s="150"/>
      <c r="F135" s="150"/>
      <c r="G135" s="150"/>
      <c r="H135" s="150"/>
      <c r="I135" s="150"/>
      <c r="J135" s="64" t="s">
        <v>145</v>
      </c>
      <c r="K135" s="60">
        <v>10</v>
      </c>
      <c r="L135" s="60">
        <v>0</v>
      </c>
      <c r="M135" s="73">
        <f t="shared" si="5"/>
        <v>0</v>
      </c>
      <c r="N135" s="215"/>
    </row>
    <row r="136" spans="1:14" s="20" customFormat="1" ht="114.75" customHeight="1" hidden="1">
      <c r="A136" s="13"/>
      <c r="B136" s="13"/>
      <c r="C136" s="153"/>
      <c r="D136" s="127"/>
      <c r="E136" s="150"/>
      <c r="F136" s="150"/>
      <c r="G136" s="150"/>
      <c r="H136" s="150"/>
      <c r="I136" s="150"/>
      <c r="J136" s="64"/>
      <c r="K136" s="60"/>
      <c r="L136" s="60"/>
      <c r="M136" s="73"/>
      <c r="N136" s="111"/>
    </row>
    <row r="137" spans="1:14" s="20" customFormat="1" ht="50.25" customHeight="1">
      <c r="A137" s="13"/>
      <c r="B137" s="13"/>
      <c r="C137" s="153"/>
      <c r="D137" s="140" t="s">
        <v>314</v>
      </c>
      <c r="E137" s="150"/>
      <c r="F137" s="150"/>
      <c r="G137" s="150"/>
      <c r="H137" s="150"/>
      <c r="I137" s="150"/>
      <c r="J137" s="64" t="s">
        <v>132</v>
      </c>
      <c r="K137" s="60">
        <f>K138</f>
        <v>5</v>
      </c>
      <c r="L137" s="60">
        <f>L138</f>
        <v>0</v>
      </c>
      <c r="M137" s="73">
        <f t="shared" si="5"/>
        <v>0</v>
      </c>
      <c r="N137" s="219"/>
    </row>
    <row r="138" spans="1:14" s="20" customFormat="1" ht="34.5" customHeight="1">
      <c r="A138" s="13"/>
      <c r="B138" s="13"/>
      <c r="C138" s="153"/>
      <c r="D138" s="142"/>
      <c r="E138" s="150"/>
      <c r="F138" s="150"/>
      <c r="G138" s="150"/>
      <c r="H138" s="150"/>
      <c r="I138" s="150"/>
      <c r="J138" s="64" t="s">
        <v>145</v>
      </c>
      <c r="K138" s="60">
        <v>5</v>
      </c>
      <c r="L138" s="60">
        <v>0</v>
      </c>
      <c r="M138" s="73">
        <f t="shared" si="5"/>
        <v>0</v>
      </c>
      <c r="N138" s="215"/>
    </row>
    <row r="139" spans="1:14" s="20" customFormat="1" ht="31.5" customHeight="1">
      <c r="A139" s="13"/>
      <c r="B139" s="13"/>
      <c r="C139" s="153"/>
      <c r="D139" s="163" t="s">
        <v>191</v>
      </c>
      <c r="E139" s="150"/>
      <c r="F139" s="150"/>
      <c r="G139" s="150"/>
      <c r="H139" s="150"/>
      <c r="I139" s="150"/>
      <c r="J139" s="72" t="s">
        <v>135</v>
      </c>
      <c r="K139" s="71">
        <f>K140+K141</f>
        <v>1851.6</v>
      </c>
      <c r="L139" s="71">
        <f>L140+L141</f>
        <v>594.2</v>
      </c>
      <c r="M139" s="63">
        <f t="shared" si="5"/>
        <v>32.09116439835818</v>
      </c>
      <c r="N139" s="137" t="s">
        <v>129</v>
      </c>
    </row>
    <row r="140" spans="1:14" s="20" customFormat="1" ht="23.25" customHeight="1">
      <c r="A140" s="13"/>
      <c r="B140" s="13"/>
      <c r="C140" s="153"/>
      <c r="D140" s="164"/>
      <c r="E140" s="150"/>
      <c r="F140" s="150"/>
      <c r="G140" s="150"/>
      <c r="H140" s="150"/>
      <c r="I140" s="150"/>
      <c r="J140" s="72" t="s">
        <v>94</v>
      </c>
      <c r="K140" s="71">
        <f>K143</f>
        <v>846.6</v>
      </c>
      <c r="L140" s="71">
        <f>L143</f>
        <v>0</v>
      </c>
      <c r="M140" s="63">
        <f t="shared" si="5"/>
        <v>0</v>
      </c>
      <c r="N140" s="138"/>
    </row>
    <row r="141" spans="1:14" s="20" customFormat="1" ht="24.75" customHeight="1">
      <c r="A141" s="13"/>
      <c r="B141" s="13"/>
      <c r="C141" s="154"/>
      <c r="D141" s="165"/>
      <c r="E141" s="151"/>
      <c r="F141" s="151"/>
      <c r="G141" s="151"/>
      <c r="H141" s="151"/>
      <c r="I141" s="151"/>
      <c r="J141" s="72" t="s">
        <v>145</v>
      </c>
      <c r="K141" s="71">
        <f>K144</f>
        <v>1005</v>
      </c>
      <c r="L141" s="71">
        <f>L144</f>
        <v>594.2</v>
      </c>
      <c r="M141" s="63">
        <f t="shared" si="5"/>
        <v>59.124378109452735</v>
      </c>
      <c r="N141" s="138"/>
    </row>
    <row r="142" spans="1:14" s="20" customFormat="1" ht="32.25" customHeight="1">
      <c r="A142" s="13"/>
      <c r="B142" s="13"/>
      <c r="C142" s="23"/>
      <c r="D142" s="167" t="s">
        <v>272</v>
      </c>
      <c r="E142" s="115"/>
      <c r="F142" s="115"/>
      <c r="G142" s="115"/>
      <c r="H142" s="115"/>
      <c r="I142" s="115"/>
      <c r="J142" s="64" t="s">
        <v>132</v>
      </c>
      <c r="K142" s="60">
        <f>K143+K144</f>
        <v>1851.6</v>
      </c>
      <c r="L142" s="60">
        <f>L143+L144</f>
        <v>594.2</v>
      </c>
      <c r="M142" s="78">
        <f t="shared" si="5"/>
        <v>32.09116439835818</v>
      </c>
      <c r="N142" s="138"/>
    </row>
    <row r="143" spans="1:14" s="20" customFormat="1" ht="24.75" customHeight="1">
      <c r="A143" s="13"/>
      <c r="B143" s="13"/>
      <c r="C143" s="23"/>
      <c r="D143" s="167"/>
      <c r="E143" s="115"/>
      <c r="F143" s="115"/>
      <c r="G143" s="115"/>
      <c r="H143" s="115"/>
      <c r="I143" s="115"/>
      <c r="J143" s="64" t="s">
        <v>94</v>
      </c>
      <c r="K143" s="60">
        <v>846.6</v>
      </c>
      <c r="L143" s="60">
        <v>0</v>
      </c>
      <c r="M143" s="78">
        <f aca="true" t="shared" si="6" ref="M143:M152">L143/K143*100</f>
        <v>0</v>
      </c>
      <c r="N143" s="138"/>
    </row>
    <row r="144" spans="1:14" s="20" customFormat="1" ht="27.75" customHeight="1">
      <c r="A144" s="13"/>
      <c r="B144" s="13"/>
      <c r="C144" s="23"/>
      <c r="D144" s="167"/>
      <c r="E144" s="115"/>
      <c r="F144" s="115"/>
      <c r="G144" s="115"/>
      <c r="H144" s="115"/>
      <c r="I144" s="115"/>
      <c r="J144" s="64" t="s">
        <v>145</v>
      </c>
      <c r="K144" s="60">
        <v>1005</v>
      </c>
      <c r="L144" s="60">
        <v>594.2</v>
      </c>
      <c r="M144" s="78">
        <f t="shared" si="6"/>
        <v>59.124378109452735</v>
      </c>
      <c r="N144" s="138"/>
    </row>
    <row r="145" spans="1:14" s="20" customFormat="1" ht="39.75" customHeight="1">
      <c r="A145" s="13"/>
      <c r="B145" s="13"/>
      <c r="C145" s="23"/>
      <c r="D145" s="163" t="s">
        <v>273</v>
      </c>
      <c r="E145" s="115"/>
      <c r="F145" s="115"/>
      <c r="G145" s="115"/>
      <c r="H145" s="115"/>
      <c r="I145" s="115"/>
      <c r="J145" s="72" t="s">
        <v>132</v>
      </c>
      <c r="K145" s="134">
        <f>K146+K147+K148</f>
        <v>750.0999999999999</v>
      </c>
      <c r="L145" s="134">
        <f>L146+L147+L148</f>
        <v>750.0999999999999</v>
      </c>
      <c r="M145" s="63">
        <f t="shared" si="6"/>
        <v>100</v>
      </c>
      <c r="N145" s="109" t="s">
        <v>278</v>
      </c>
    </row>
    <row r="146" spans="1:14" s="20" customFormat="1" ht="39.75" customHeight="1">
      <c r="A146" s="13"/>
      <c r="B146" s="13"/>
      <c r="C146" s="23"/>
      <c r="D146" s="164"/>
      <c r="E146" s="115"/>
      <c r="F146" s="115"/>
      <c r="G146" s="115"/>
      <c r="H146" s="115"/>
      <c r="I146" s="115"/>
      <c r="J146" s="72" t="s">
        <v>94</v>
      </c>
      <c r="K146" s="71">
        <f>K150</f>
        <v>241.6</v>
      </c>
      <c r="L146" s="71">
        <f>L150</f>
        <v>241.6</v>
      </c>
      <c r="M146" s="63">
        <f t="shared" si="6"/>
        <v>100</v>
      </c>
      <c r="N146" s="109"/>
    </row>
    <row r="147" spans="1:14" s="20" customFormat="1" ht="39.75" customHeight="1">
      <c r="A147" s="13"/>
      <c r="B147" s="13"/>
      <c r="C147" s="23"/>
      <c r="D147" s="164"/>
      <c r="E147" s="115"/>
      <c r="F147" s="115"/>
      <c r="G147" s="115"/>
      <c r="H147" s="115"/>
      <c r="I147" s="115"/>
      <c r="J147" s="72" t="s">
        <v>145</v>
      </c>
      <c r="K147" s="71">
        <f>K152</f>
        <v>108.8</v>
      </c>
      <c r="L147" s="71">
        <f>L152</f>
        <v>108.8</v>
      </c>
      <c r="M147" s="63">
        <f t="shared" si="6"/>
        <v>100</v>
      </c>
      <c r="N147" s="109"/>
    </row>
    <row r="148" spans="1:14" s="20" customFormat="1" ht="39.75" customHeight="1">
      <c r="A148" s="13"/>
      <c r="B148" s="13"/>
      <c r="C148" s="23"/>
      <c r="D148" s="165"/>
      <c r="E148" s="115"/>
      <c r="F148" s="115"/>
      <c r="G148" s="115"/>
      <c r="H148" s="115"/>
      <c r="I148" s="115"/>
      <c r="J148" s="72" t="s">
        <v>93</v>
      </c>
      <c r="K148" s="71">
        <f>K151</f>
        <v>399.7</v>
      </c>
      <c r="L148" s="71">
        <f>L151</f>
        <v>399.7</v>
      </c>
      <c r="M148" s="63">
        <f t="shared" si="6"/>
        <v>100</v>
      </c>
      <c r="N148" s="109"/>
    </row>
    <row r="149" spans="1:14" s="20" customFormat="1" ht="39.75" customHeight="1">
      <c r="A149" s="13"/>
      <c r="B149" s="13"/>
      <c r="C149" s="23"/>
      <c r="D149" s="167" t="s">
        <v>274</v>
      </c>
      <c r="E149" s="115"/>
      <c r="F149" s="115"/>
      <c r="G149" s="115"/>
      <c r="H149" s="115"/>
      <c r="I149" s="115"/>
      <c r="J149" s="64" t="s">
        <v>132</v>
      </c>
      <c r="K149" s="118">
        <f>K150+K151+K152</f>
        <v>750.0999999999999</v>
      </c>
      <c r="L149" s="118">
        <f>L150+L151+L152</f>
        <v>750.0999999999999</v>
      </c>
      <c r="M149" s="78">
        <f t="shared" si="6"/>
        <v>100</v>
      </c>
      <c r="N149" s="109"/>
    </row>
    <row r="150" spans="1:14" s="20" customFormat="1" ht="39.75" customHeight="1">
      <c r="A150" s="13"/>
      <c r="B150" s="13"/>
      <c r="C150" s="23"/>
      <c r="D150" s="167"/>
      <c r="E150" s="115"/>
      <c r="F150" s="115"/>
      <c r="G150" s="115"/>
      <c r="H150" s="115"/>
      <c r="I150" s="115"/>
      <c r="J150" s="64" t="s">
        <v>94</v>
      </c>
      <c r="K150" s="60">
        <v>241.6</v>
      </c>
      <c r="L150" s="60">
        <v>241.6</v>
      </c>
      <c r="M150" s="78">
        <f t="shared" si="6"/>
        <v>100</v>
      </c>
      <c r="N150" s="109"/>
    </row>
    <row r="151" spans="1:14" s="20" customFormat="1" ht="39.75" customHeight="1">
      <c r="A151" s="13"/>
      <c r="B151" s="13"/>
      <c r="C151" s="23"/>
      <c r="D151" s="167"/>
      <c r="E151" s="115"/>
      <c r="F151" s="115"/>
      <c r="G151" s="115"/>
      <c r="H151" s="115"/>
      <c r="I151" s="115"/>
      <c r="J151" s="64" t="s">
        <v>93</v>
      </c>
      <c r="K151" s="60">
        <v>399.7</v>
      </c>
      <c r="L151" s="60">
        <v>399.7</v>
      </c>
      <c r="M151" s="78">
        <f t="shared" si="6"/>
        <v>100</v>
      </c>
      <c r="N151" s="109"/>
    </row>
    <row r="152" spans="1:14" s="20" customFormat="1" ht="39.75" customHeight="1">
      <c r="A152" s="13"/>
      <c r="B152" s="13"/>
      <c r="C152" s="23"/>
      <c r="D152" s="167"/>
      <c r="E152" s="115"/>
      <c r="F152" s="115"/>
      <c r="G152" s="115"/>
      <c r="H152" s="115"/>
      <c r="I152" s="115"/>
      <c r="J152" s="64" t="s">
        <v>145</v>
      </c>
      <c r="K152" s="60">
        <v>108.8</v>
      </c>
      <c r="L152" s="60">
        <v>108.8</v>
      </c>
      <c r="M152" s="78">
        <f t="shared" si="6"/>
        <v>100</v>
      </c>
      <c r="N152" s="109"/>
    </row>
    <row r="153" spans="1:14" s="20" customFormat="1" ht="53.25" customHeight="1">
      <c r="A153" s="13" t="s">
        <v>24</v>
      </c>
      <c r="B153" s="13" t="s">
        <v>2</v>
      </c>
      <c r="C153" s="152" t="s">
        <v>0</v>
      </c>
      <c r="D153" s="143" t="s">
        <v>24</v>
      </c>
      <c r="E153" s="149" t="s">
        <v>131</v>
      </c>
      <c r="F153" s="149" t="s">
        <v>290</v>
      </c>
      <c r="G153" s="149" t="s">
        <v>291</v>
      </c>
      <c r="H153" s="149" t="s">
        <v>290</v>
      </c>
      <c r="I153" s="149" t="s">
        <v>291</v>
      </c>
      <c r="J153" s="10" t="s">
        <v>135</v>
      </c>
      <c r="K153" s="93">
        <f>K154+K155+K156</f>
        <v>75628.99999999999</v>
      </c>
      <c r="L153" s="62">
        <f>L154+L155+L156</f>
        <v>41671.1</v>
      </c>
      <c r="M153" s="63">
        <f>L153/K153*100</f>
        <v>55.09936664507003</v>
      </c>
      <c r="N153" s="137" t="s">
        <v>195</v>
      </c>
    </row>
    <row r="154" spans="1:14" s="20" customFormat="1" ht="31.5" customHeight="1">
      <c r="A154" s="13"/>
      <c r="B154" s="13"/>
      <c r="C154" s="153"/>
      <c r="D154" s="144"/>
      <c r="E154" s="150"/>
      <c r="F154" s="150"/>
      <c r="G154" s="150"/>
      <c r="H154" s="150"/>
      <c r="I154" s="150"/>
      <c r="J154" s="10" t="s">
        <v>94</v>
      </c>
      <c r="K154" s="62">
        <f>K170+K167+K164+K161+K158</f>
        <v>15009.2</v>
      </c>
      <c r="L154" s="62">
        <f>L170+L167+L164+L161+L158</f>
        <v>12187.499999999998</v>
      </c>
      <c r="M154" s="63">
        <f>L154/K154*100</f>
        <v>81.2001972123764</v>
      </c>
      <c r="N154" s="138"/>
    </row>
    <row r="155" spans="1:14" s="20" customFormat="1" ht="59.25" customHeight="1">
      <c r="A155" s="13"/>
      <c r="B155" s="13"/>
      <c r="C155" s="153"/>
      <c r="D155" s="144"/>
      <c r="E155" s="150"/>
      <c r="F155" s="150"/>
      <c r="G155" s="150"/>
      <c r="H155" s="150"/>
      <c r="I155" s="150"/>
      <c r="J155" s="10" t="s">
        <v>95</v>
      </c>
      <c r="K155" s="62">
        <f>K172+K168+K165+K162+K159</f>
        <v>60152.899999999994</v>
      </c>
      <c r="L155" s="62">
        <f>L172+L168+L165+L162+L159</f>
        <v>29016.7</v>
      </c>
      <c r="M155" s="63">
        <f aca="true" t="shared" si="7" ref="M155:M173">L155/K155*100</f>
        <v>48.23823955287277</v>
      </c>
      <c r="N155" s="138"/>
    </row>
    <row r="156" spans="1:14" s="20" customFormat="1" ht="38.25" customHeight="1">
      <c r="A156" s="13"/>
      <c r="B156" s="13"/>
      <c r="C156" s="153"/>
      <c r="D156" s="145"/>
      <c r="E156" s="150"/>
      <c r="F156" s="150"/>
      <c r="G156" s="150"/>
      <c r="H156" s="150"/>
      <c r="I156" s="150"/>
      <c r="J156" s="10" t="s">
        <v>93</v>
      </c>
      <c r="K156" s="62">
        <f>K171</f>
        <v>466.9</v>
      </c>
      <c r="L156" s="62">
        <f>L171</f>
        <v>466.9</v>
      </c>
      <c r="M156" s="63">
        <f t="shared" si="7"/>
        <v>100</v>
      </c>
      <c r="N156" s="139"/>
    </row>
    <row r="157" spans="1:14" s="20" customFormat="1" ht="35.25" customHeight="1">
      <c r="A157" s="13" t="s">
        <v>25</v>
      </c>
      <c r="B157" s="13" t="s">
        <v>2</v>
      </c>
      <c r="C157" s="153"/>
      <c r="D157" s="140" t="s">
        <v>193</v>
      </c>
      <c r="E157" s="150"/>
      <c r="F157" s="150"/>
      <c r="G157" s="150"/>
      <c r="H157" s="150"/>
      <c r="I157" s="150"/>
      <c r="J157" s="64" t="s">
        <v>135</v>
      </c>
      <c r="K157" s="118">
        <f>K158+K159</f>
        <v>27469.5</v>
      </c>
      <c r="L157" s="60">
        <f>L158+L159</f>
        <v>16048.3</v>
      </c>
      <c r="M157" s="78">
        <f t="shared" si="7"/>
        <v>58.42225013196454</v>
      </c>
      <c r="N157" s="137" t="s">
        <v>315</v>
      </c>
    </row>
    <row r="158" spans="1:14" s="20" customFormat="1" ht="30" customHeight="1">
      <c r="A158" s="13"/>
      <c r="B158" s="13"/>
      <c r="C158" s="153"/>
      <c r="D158" s="141"/>
      <c r="E158" s="150"/>
      <c r="F158" s="150"/>
      <c r="G158" s="150"/>
      <c r="H158" s="150"/>
      <c r="I158" s="150"/>
      <c r="J158" s="64" t="s">
        <v>94</v>
      </c>
      <c r="K158" s="60">
        <v>14.9</v>
      </c>
      <c r="L158" s="60">
        <v>6.8</v>
      </c>
      <c r="M158" s="78">
        <f t="shared" si="7"/>
        <v>45.63758389261744</v>
      </c>
      <c r="N158" s="138"/>
    </row>
    <row r="159" spans="1:14" s="20" customFormat="1" ht="128.25" customHeight="1">
      <c r="A159" s="13"/>
      <c r="B159" s="13"/>
      <c r="C159" s="153"/>
      <c r="D159" s="142"/>
      <c r="E159" s="150"/>
      <c r="F159" s="150"/>
      <c r="G159" s="150"/>
      <c r="H159" s="150"/>
      <c r="I159" s="150"/>
      <c r="J159" s="64" t="s">
        <v>95</v>
      </c>
      <c r="K159" s="60">
        <v>27454.6</v>
      </c>
      <c r="L159" s="60">
        <v>16041.5</v>
      </c>
      <c r="M159" s="78">
        <f t="shared" si="7"/>
        <v>58.42918855128103</v>
      </c>
      <c r="N159" s="139"/>
    </row>
    <row r="160" spans="1:14" s="20" customFormat="1" ht="53.25" customHeight="1">
      <c r="A160" s="13" t="s">
        <v>26</v>
      </c>
      <c r="B160" s="13" t="s">
        <v>2</v>
      </c>
      <c r="C160" s="153"/>
      <c r="D160" s="140" t="s">
        <v>26</v>
      </c>
      <c r="E160" s="150"/>
      <c r="F160" s="150"/>
      <c r="G160" s="150"/>
      <c r="H160" s="150"/>
      <c r="I160" s="150"/>
      <c r="J160" s="64" t="s">
        <v>135</v>
      </c>
      <c r="K160" s="82">
        <f>K161+K162</f>
        <v>22689.399999999998</v>
      </c>
      <c r="L160" s="82">
        <f>L161+L162</f>
        <v>10544.3</v>
      </c>
      <c r="M160" s="78">
        <f t="shared" si="7"/>
        <v>46.47236154327572</v>
      </c>
      <c r="N160" s="137" t="s">
        <v>316</v>
      </c>
    </row>
    <row r="161" spans="1:14" s="20" customFormat="1" ht="20.25" customHeight="1">
      <c r="A161" s="13"/>
      <c r="B161" s="13"/>
      <c r="C161" s="153"/>
      <c r="D161" s="141"/>
      <c r="E161" s="150"/>
      <c r="F161" s="150"/>
      <c r="G161" s="150"/>
      <c r="H161" s="150"/>
      <c r="I161" s="150"/>
      <c r="J161" s="64" t="s">
        <v>94</v>
      </c>
      <c r="K161" s="60">
        <v>3573.1</v>
      </c>
      <c r="L161" s="60">
        <v>1695.3</v>
      </c>
      <c r="M161" s="78">
        <f t="shared" si="7"/>
        <v>47.44619518065545</v>
      </c>
      <c r="N161" s="138"/>
    </row>
    <row r="162" spans="1:14" s="20" customFormat="1" ht="59.25" customHeight="1">
      <c r="A162" s="13"/>
      <c r="B162" s="13"/>
      <c r="C162" s="153"/>
      <c r="D162" s="142"/>
      <c r="E162" s="150"/>
      <c r="F162" s="150"/>
      <c r="G162" s="150"/>
      <c r="H162" s="150"/>
      <c r="I162" s="150"/>
      <c r="J162" s="64" t="s">
        <v>95</v>
      </c>
      <c r="K162" s="60">
        <v>19116.3</v>
      </c>
      <c r="L162" s="60">
        <v>8849</v>
      </c>
      <c r="M162" s="78">
        <f t="shared" si="7"/>
        <v>46.2903386115514</v>
      </c>
      <c r="N162" s="139"/>
    </row>
    <row r="163" spans="1:14" s="20" customFormat="1" ht="37.5" customHeight="1">
      <c r="A163" s="13" t="s">
        <v>27</v>
      </c>
      <c r="B163" s="13" t="s">
        <v>2</v>
      </c>
      <c r="C163" s="153"/>
      <c r="D163" s="140" t="s">
        <v>194</v>
      </c>
      <c r="E163" s="150"/>
      <c r="F163" s="150"/>
      <c r="G163" s="150"/>
      <c r="H163" s="150"/>
      <c r="I163" s="150"/>
      <c r="J163" s="64" t="s">
        <v>135</v>
      </c>
      <c r="K163" s="82">
        <f>K164+K165</f>
        <v>24440.2</v>
      </c>
      <c r="L163" s="82">
        <f>L164+L165</f>
        <v>14108.3</v>
      </c>
      <c r="M163" s="78">
        <f t="shared" si="7"/>
        <v>57.72579602458244</v>
      </c>
      <c r="N163" s="137" t="s">
        <v>319</v>
      </c>
    </row>
    <row r="164" spans="1:14" s="20" customFormat="1" ht="26.25" customHeight="1">
      <c r="A164" s="13"/>
      <c r="B164" s="13"/>
      <c r="C164" s="153"/>
      <c r="D164" s="141"/>
      <c r="E164" s="150"/>
      <c r="F164" s="150"/>
      <c r="G164" s="150"/>
      <c r="H164" s="150"/>
      <c r="I164" s="150"/>
      <c r="J164" s="64" t="s">
        <v>94</v>
      </c>
      <c r="K164" s="60">
        <v>11160.2</v>
      </c>
      <c r="L164" s="60">
        <v>10244.4</v>
      </c>
      <c r="M164" s="78">
        <f t="shared" si="7"/>
        <v>91.79405387000233</v>
      </c>
      <c r="N164" s="138"/>
    </row>
    <row r="165" spans="1:14" s="20" customFormat="1" ht="28.5" customHeight="1">
      <c r="A165" s="13"/>
      <c r="B165" s="13"/>
      <c r="C165" s="153"/>
      <c r="D165" s="142"/>
      <c r="E165" s="150"/>
      <c r="F165" s="150"/>
      <c r="G165" s="150"/>
      <c r="H165" s="150"/>
      <c r="I165" s="150"/>
      <c r="J165" s="64" t="s">
        <v>95</v>
      </c>
      <c r="K165" s="60">
        <v>13280</v>
      </c>
      <c r="L165" s="60">
        <v>3863.9</v>
      </c>
      <c r="M165" s="78">
        <f t="shared" si="7"/>
        <v>29.09563253012048</v>
      </c>
      <c r="N165" s="139"/>
    </row>
    <row r="166" spans="1:14" s="20" customFormat="1" ht="51.75" customHeight="1">
      <c r="A166" s="13" t="s">
        <v>28</v>
      </c>
      <c r="B166" s="13" t="s">
        <v>2</v>
      </c>
      <c r="C166" s="153"/>
      <c r="D166" s="140" t="s">
        <v>28</v>
      </c>
      <c r="E166" s="150"/>
      <c r="F166" s="150"/>
      <c r="G166" s="150"/>
      <c r="H166" s="150"/>
      <c r="I166" s="150"/>
      <c r="J166" s="64" t="s">
        <v>135</v>
      </c>
      <c r="K166" s="60">
        <f>K167+K168</f>
        <v>261</v>
      </c>
      <c r="L166" s="60">
        <f>L167+L168</f>
        <v>241</v>
      </c>
      <c r="M166" s="61">
        <f t="shared" si="7"/>
        <v>92.33716475095785</v>
      </c>
      <c r="N166" s="137" t="s">
        <v>317</v>
      </c>
    </row>
    <row r="167" spans="1:14" s="20" customFormat="1" ht="33.75" customHeight="1">
      <c r="A167" s="13"/>
      <c r="B167" s="13"/>
      <c r="C167" s="153"/>
      <c r="D167" s="141"/>
      <c r="E167" s="150"/>
      <c r="F167" s="150"/>
      <c r="G167" s="150"/>
      <c r="H167" s="150"/>
      <c r="I167" s="150"/>
      <c r="J167" s="64" t="s">
        <v>94</v>
      </c>
      <c r="K167" s="60">
        <v>261</v>
      </c>
      <c r="L167" s="60">
        <v>241</v>
      </c>
      <c r="M167" s="61">
        <f t="shared" si="7"/>
        <v>92.33716475095785</v>
      </c>
      <c r="N167" s="138"/>
    </row>
    <row r="168" spans="1:14" s="20" customFormat="1" ht="21" customHeight="1">
      <c r="A168" s="13"/>
      <c r="B168" s="13"/>
      <c r="C168" s="153"/>
      <c r="D168" s="142"/>
      <c r="E168" s="150"/>
      <c r="F168" s="150"/>
      <c r="G168" s="150"/>
      <c r="H168" s="150"/>
      <c r="I168" s="150"/>
      <c r="J168" s="64" t="s">
        <v>95</v>
      </c>
      <c r="K168" s="60">
        <v>0</v>
      </c>
      <c r="L168" s="60">
        <v>0</v>
      </c>
      <c r="M168" s="61" t="e">
        <f t="shared" si="7"/>
        <v>#DIV/0!</v>
      </c>
      <c r="N168" s="139"/>
    </row>
    <row r="169" spans="1:14" s="20" customFormat="1" ht="40.5" customHeight="1">
      <c r="A169" s="13" t="s">
        <v>29</v>
      </c>
      <c r="B169" s="13" t="s">
        <v>2</v>
      </c>
      <c r="C169" s="153"/>
      <c r="D169" s="140" t="s">
        <v>42</v>
      </c>
      <c r="E169" s="150"/>
      <c r="F169" s="150"/>
      <c r="G169" s="150"/>
      <c r="H169" s="150"/>
      <c r="I169" s="150"/>
      <c r="J169" s="64" t="s">
        <v>135</v>
      </c>
      <c r="K169" s="82">
        <f>K170+K171+K172</f>
        <v>768.9</v>
      </c>
      <c r="L169" s="82">
        <f>L170+L171+L172</f>
        <v>729.2</v>
      </c>
      <c r="M169" s="61">
        <f t="shared" si="7"/>
        <v>94.8367798153206</v>
      </c>
      <c r="N169" s="137" t="s">
        <v>318</v>
      </c>
    </row>
    <row r="170" spans="1:14" s="20" customFormat="1" ht="28.5" customHeight="1">
      <c r="A170" s="13"/>
      <c r="B170" s="13"/>
      <c r="C170" s="153"/>
      <c r="D170" s="141"/>
      <c r="E170" s="150"/>
      <c r="F170" s="150"/>
      <c r="G170" s="150"/>
      <c r="H170" s="150"/>
      <c r="I170" s="150"/>
      <c r="J170" s="64" t="s">
        <v>94</v>
      </c>
      <c r="K170" s="60">
        <v>0</v>
      </c>
      <c r="L170" s="60">
        <v>0</v>
      </c>
      <c r="M170" s="61" t="e">
        <f t="shared" si="7"/>
        <v>#DIV/0!</v>
      </c>
      <c r="N170" s="138"/>
    </row>
    <row r="171" spans="1:14" s="20" customFormat="1" ht="28.5" customHeight="1">
      <c r="A171" s="13"/>
      <c r="B171" s="13"/>
      <c r="C171" s="153"/>
      <c r="D171" s="141"/>
      <c r="E171" s="150"/>
      <c r="F171" s="150"/>
      <c r="G171" s="150"/>
      <c r="H171" s="150"/>
      <c r="I171" s="150"/>
      <c r="J171" s="64" t="s">
        <v>93</v>
      </c>
      <c r="K171" s="60">
        <v>466.9</v>
      </c>
      <c r="L171" s="60">
        <v>466.9</v>
      </c>
      <c r="M171" s="61">
        <f t="shared" si="7"/>
        <v>100</v>
      </c>
      <c r="N171" s="138"/>
    </row>
    <row r="172" spans="1:14" s="20" customFormat="1" ht="100.5" customHeight="1">
      <c r="A172" s="13"/>
      <c r="B172" s="13"/>
      <c r="C172" s="154"/>
      <c r="D172" s="142"/>
      <c r="E172" s="151"/>
      <c r="F172" s="151"/>
      <c r="G172" s="151"/>
      <c r="H172" s="151"/>
      <c r="I172" s="151"/>
      <c r="J172" s="64" t="s">
        <v>95</v>
      </c>
      <c r="K172" s="60">
        <v>302</v>
      </c>
      <c r="L172" s="60">
        <v>262.3</v>
      </c>
      <c r="M172" s="61">
        <f t="shared" si="7"/>
        <v>86.8543046357616</v>
      </c>
      <c r="N172" s="139"/>
    </row>
    <row r="173" spans="1:14" s="20" customFormat="1" ht="22.5" customHeight="1">
      <c r="A173" s="13" t="s">
        <v>30</v>
      </c>
      <c r="B173" s="13" t="s">
        <v>2</v>
      </c>
      <c r="C173" s="152" t="s">
        <v>1</v>
      </c>
      <c r="D173" s="143" t="s">
        <v>276</v>
      </c>
      <c r="E173" s="149" t="s">
        <v>131</v>
      </c>
      <c r="F173" s="149" t="s">
        <v>290</v>
      </c>
      <c r="G173" s="149" t="s">
        <v>291</v>
      </c>
      <c r="H173" s="149" t="s">
        <v>290</v>
      </c>
      <c r="I173" s="149" t="s">
        <v>291</v>
      </c>
      <c r="J173" s="10" t="s">
        <v>92</v>
      </c>
      <c r="K173" s="93">
        <f>K174+K175+K176</f>
        <v>18710.3</v>
      </c>
      <c r="L173" s="93">
        <f>L174+L175+L176</f>
        <v>11021.3</v>
      </c>
      <c r="M173" s="39">
        <f t="shared" si="7"/>
        <v>58.904988161600826</v>
      </c>
      <c r="N173" s="137" t="s">
        <v>133</v>
      </c>
    </row>
    <row r="174" spans="1:14" s="20" customFormat="1" ht="21" customHeight="1">
      <c r="A174" s="13"/>
      <c r="B174" s="13"/>
      <c r="C174" s="153"/>
      <c r="D174" s="144"/>
      <c r="E174" s="150"/>
      <c r="F174" s="150"/>
      <c r="G174" s="150"/>
      <c r="H174" s="150"/>
      <c r="I174" s="150"/>
      <c r="J174" s="21" t="s">
        <v>94</v>
      </c>
      <c r="K174" s="22">
        <f>K179+K181+K188</f>
        <v>636</v>
      </c>
      <c r="L174" s="22">
        <f>L179+L181+L188</f>
        <v>574.4</v>
      </c>
      <c r="M174" s="34">
        <f aca="true" t="shared" si="8" ref="M174:M189">L174/K174*100</f>
        <v>90.31446540880502</v>
      </c>
      <c r="N174" s="138"/>
    </row>
    <row r="175" spans="1:14" s="20" customFormat="1" ht="21" customHeight="1">
      <c r="A175" s="13"/>
      <c r="B175" s="13"/>
      <c r="C175" s="153"/>
      <c r="D175" s="144"/>
      <c r="E175" s="150"/>
      <c r="F175" s="150"/>
      <c r="G175" s="150"/>
      <c r="H175" s="150"/>
      <c r="I175" s="150"/>
      <c r="J175" s="21" t="s">
        <v>95</v>
      </c>
      <c r="K175" s="22">
        <f>K178</f>
        <v>18074.3</v>
      </c>
      <c r="L175" s="22">
        <f>L178</f>
        <v>10446.9</v>
      </c>
      <c r="M175" s="34">
        <f>L175/K175*100</f>
        <v>57.79974881461523</v>
      </c>
      <c r="N175" s="139"/>
    </row>
    <row r="176" spans="1:14" s="20" customFormat="1" ht="28.5" customHeight="1">
      <c r="A176" s="13"/>
      <c r="B176" s="13"/>
      <c r="C176" s="153"/>
      <c r="D176" s="145"/>
      <c r="E176" s="150"/>
      <c r="F176" s="150"/>
      <c r="G176" s="150"/>
      <c r="H176" s="150"/>
      <c r="I176" s="150"/>
      <c r="J176" s="10" t="s">
        <v>93</v>
      </c>
      <c r="K176" s="62">
        <f>K183</f>
        <v>0</v>
      </c>
      <c r="L176" s="62">
        <f>L183</f>
        <v>0</v>
      </c>
      <c r="M176" s="39"/>
      <c r="N176" s="109"/>
    </row>
    <row r="177" spans="1:14" s="20" customFormat="1" ht="18.75" customHeight="1">
      <c r="A177" s="13" t="s">
        <v>13</v>
      </c>
      <c r="B177" s="13" t="s">
        <v>2</v>
      </c>
      <c r="C177" s="153"/>
      <c r="D177" s="140" t="s">
        <v>277</v>
      </c>
      <c r="E177" s="150"/>
      <c r="F177" s="150"/>
      <c r="G177" s="150"/>
      <c r="H177" s="150"/>
      <c r="I177" s="150"/>
      <c r="J177" s="25" t="s">
        <v>92</v>
      </c>
      <c r="K177" s="26">
        <f>K178+K179</f>
        <v>18130.3</v>
      </c>
      <c r="L177" s="35">
        <f>L178+L179</f>
        <v>10462.9</v>
      </c>
      <c r="M177" s="36">
        <f t="shared" si="8"/>
        <v>57.70946978262907</v>
      </c>
      <c r="N177" s="146"/>
    </row>
    <row r="178" spans="1:14" s="20" customFormat="1" ht="18.75" customHeight="1">
      <c r="A178" s="13"/>
      <c r="B178" s="13"/>
      <c r="C178" s="153"/>
      <c r="D178" s="141"/>
      <c r="E178" s="150"/>
      <c r="F178" s="150"/>
      <c r="G178" s="150"/>
      <c r="H178" s="150"/>
      <c r="I178" s="150"/>
      <c r="J178" s="25" t="s">
        <v>95</v>
      </c>
      <c r="K178" s="26">
        <v>18074.3</v>
      </c>
      <c r="L178" s="37">
        <v>10446.9</v>
      </c>
      <c r="M178" s="36">
        <f t="shared" si="8"/>
        <v>57.79974881461523</v>
      </c>
      <c r="N178" s="147"/>
    </row>
    <row r="179" spans="1:14" s="20" customFormat="1" ht="18.75" customHeight="1">
      <c r="A179" s="13"/>
      <c r="B179" s="13"/>
      <c r="C179" s="153"/>
      <c r="D179" s="142"/>
      <c r="E179" s="150"/>
      <c r="F179" s="150"/>
      <c r="G179" s="150"/>
      <c r="H179" s="150"/>
      <c r="I179" s="150"/>
      <c r="J179" s="25" t="s">
        <v>94</v>
      </c>
      <c r="K179" s="26">
        <v>56</v>
      </c>
      <c r="L179" s="37">
        <v>16</v>
      </c>
      <c r="M179" s="36">
        <f t="shared" si="8"/>
        <v>28.57142857142857</v>
      </c>
      <c r="N179" s="148"/>
    </row>
    <row r="180" spans="1:14" s="20" customFormat="1" ht="22.5" customHeight="1">
      <c r="A180" s="13"/>
      <c r="B180" s="13"/>
      <c r="C180" s="153"/>
      <c r="D180" s="187" t="s">
        <v>321</v>
      </c>
      <c r="E180" s="150"/>
      <c r="F180" s="150"/>
      <c r="G180" s="150"/>
      <c r="H180" s="150"/>
      <c r="I180" s="150"/>
      <c r="J180" s="64" t="s">
        <v>132</v>
      </c>
      <c r="K180" s="60">
        <f>K181</f>
        <v>500</v>
      </c>
      <c r="L180" s="77">
        <f>L181</f>
        <v>500</v>
      </c>
      <c r="M180" s="65">
        <f t="shared" si="8"/>
        <v>100</v>
      </c>
      <c r="N180" s="146"/>
    </row>
    <row r="181" spans="1:14" s="20" customFormat="1" ht="21.75" customHeight="1">
      <c r="A181" s="13"/>
      <c r="B181" s="13"/>
      <c r="C181" s="153"/>
      <c r="D181" s="188"/>
      <c r="E181" s="150"/>
      <c r="F181" s="150"/>
      <c r="G181" s="150"/>
      <c r="H181" s="150"/>
      <c r="I181" s="150"/>
      <c r="J181" s="64" t="s">
        <v>94</v>
      </c>
      <c r="K181" s="60">
        <v>500</v>
      </c>
      <c r="L181" s="77">
        <v>500</v>
      </c>
      <c r="M181" s="65">
        <f t="shared" si="8"/>
        <v>100</v>
      </c>
      <c r="N181" s="184"/>
    </row>
    <row r="182" spans="1:14" s="20" customFormat="1" ht="0.75" customHeight="1">
      <c r="A182" s="13"/>
      <c r="B182" s="13"/>
      <c r="C182" s="153"/>
      <c r="D182" s="187"/>
      <c r="E182" s="150"/>
      <c r="F182" s="150"/>
      <c r="G182" s="150"/>
      <c r="H182" s="150"/>
      <c r="I182" s="150"/>
      <c r="J182" s="64"/>
      <c r="K182" s="60"/>
      <c r="L182" s="77"/>
      <c r="M182" s="65"/>
      <c r="N182" s="146"/>
    </row>
    <row r="183" spans="1:14" s="20" customFormat="1" ht="101.25" customHeight="1" hidden="1">
      <c r="A183" s="13"/>
      <c r="B183" s="13"/>
      <c r="C183" s="153"/>
      <c r="D183" s="188"/>
      <c r="E183" s="150"/>
      <c r="F183" s="150"/>
      <c r="G183" s="150"/>
      <c r="H183" s="150"/>
      <c r="I183" s="150"/>
      <c r="J183" s="64"/>
      <c r="K183" s="60"/>
      <c r="L183" s="77"/>
      <c r="M183" s="65"/>
      <c r="N183" s="184"/>
    </row>
    <row r="184" spans="1:14" s="20" customFormat="1" ht="1.5" customHeight="1">
      <c r="A184" s="13" t="s">
        <v>31</v>
      </c>
      <c r="B184" s="13" t="s">
        <v>2</v>
      </c>
      <c r="C184" s="153"/>
      <c r="D184" s="187"/>
      <c r="E184" s="150"/>
      <c r="F184" s="150"/>
      <c r="G184" s="150"/>
      <c r="H184" s="150"/>
      <c r="I184" s="150"/>
      <c r="J184" s="64"/>
      <c r="K184" s="82"/>
      <c r="L184" s="60"/>
      <c r="M184" s="65"/>
      <c r="N184" s="137"/>
    </row>
    <row r="185" spans="1:14" s="20" customFormat="1" ht="30.75" customHeight="1" hidden="1">
      <c r="A185" s="13"/>
      <c r="B185" s="13"/>
      <c r="C185" s="153"/>
      <c r="D185" s="189"/>
      <c r="E185" s="150"/>
      <c r="F185" s="150"/>
      <c r="G185" s="150"/>
      <c r="H185" s="150"/>
      <c r="I185" s="150"/>
      <c r="J185" s="64"/>
      <c r="K185" s="60"/>
      <c r="L185" s="60"/>
      <c r="M185" s="65"/>
      <c r="N185" s="138"/>
    </row>
    <row r="186" spans="1:14" s="20" customFormat="1" ht="30.75" customHeight="1" hidden="1">
      <c r="A186" s="13"/>
      <c r="B186" s="13"/>
      <c r="C186" s="153"/>
      <c r="D186" s="188"/>
      <c r="E186" s="150"/>
      <c r="F186" s="150"/>
      <c r="G186" s="150"/>
      <c r="H186" s="150"/>
      <c r="I186" s="150"/>
      <c r="J186" s="64"/>
      <c r="K186" s="60"/>
      <c r="L186" s="60"/>
      <c r="M186" s="65"/>
      <c r="N186" s="139"/>
    </row>
    <row r="187" spans="1:14" s="20" customFormat="1" ht="20.25" customHeight="1">
      <c r="A187" s="13"/>
      <c r="B187" s="13"/>
      <c r="C187" s="153"/>
      <c r="D187" s="140" t="s">
        <v>144</v>
      </c>
      <c r="E187" s="150"/>
      <c r="F187" s="150"/>
      <c r="G187" s="150"/>
      <c r="H187" s="150"/>
      <c r="I187" s="150"/>
      <c r="J187" s="64" t="s">
        <v>132</v>
      </c>
      <c r="K187" s="60">
        <f>K188+K189</f>
        <v>80</v>
      </c>
      <c r="L187" s="60">
        <f>L188+L189</f>
        <v>58.4</v>
      </c>
      <c r="M187" s="65">
        <f t="shared" si="8"/>
        <v>73</v>
      </c>
      <c r="N187" s="137" t="s">
        <v>320</v>
      </c>
    </row>
    <row r="188" spans="1:14" s="20" customFormat="1" ht="21.75" customHeight="1">
      <c r="A188" s="13"/>
      <c r="B188" s="13"/>
      <c r="C188" s="153"/>
      <c r="D188" s="141"/>
      <c r="E188" s="150"/>
      <c r="F188" s="150"/>
      <c r="G188" s="150"/>
      <c r="H188" s="150"/>
      <c r="I188" s="150"/>
      <c r="J188" s="64" t="s">
        <v>94</v>
      </c>
      <c r="K188" s="60">
        <v>80</v>
      </c>
      <c r="L188" s="60">
        <v>58.4</v>
      </c>
      <c r="M188" s="65">
        <f t="shared" si="8"/>
        <v>73</v>
      </c>
      <c r="N188" s="138"/>
    </row>
    <row r="189" spans="1:14" s="20" customFormat="1" ht="27.75" customHeight="1">
      <c r="A189" s="13"/>
      <c r="B189" s="13"/>
      <c r="C189" s="154"/>
      <c r="D189" s="142"/>
      <c r="E189" s="151"/>
      <c r="F189" s="151"/>
      <c r="G189" s="151"/>
      <c r="H189" s="151"/>
      <c r="I189" s="151"/>
      <c r="J189" s="64" t="s">
        <v>95</v>
      </c>
      <c r="K189" s="60"/>
      <c r="L189" s="60"/>
      <c r="M189" s="65" t="e">
        <f t="shared" si="8"/>
        <v>#DIV/0!</v>
      </c>
      <c r="N189" s="139"/>
    </row>
    <row r="190" spans="1:14" s="20" customFormat="1" ht="30" customHeight="1">
      <c r="A190" s="13" t="s">
        <v>32</v>
      </c>
      <c r="B190" s="13" t="s">
        <v>2</v>
      </c>
      <c r="C190" s="152" t="s">
        <v>69</v>
      </c>
      <c r="D190" s="143" t="s">
        <v>157</v>
      </c>
      <c r="E190" s="149" t="s">
        <v>131</v>
      </c>
      <c r="F190" s="149" t="s">
        <v>290</v>
      </c>
      <c r="G190" s="149" t="s">
        <v>291</v>
      </c>
      <c r="H190" s="149" t="s">
        <v>290</v>
      </c>
      <c r="I190" s="149" t="s">
        <v>291</v>
      </c>
      <c r="J190" s="10" t="s">
        <v>135</v>
      </c>
      <c r="K190" s="93">
        <f>K191+K192</f>
        <v>497.4</v>
      </c>
      <c r="L190" s="93">
        <f>L191+L192</f>
        <v>264.1</v>
      </c>
      <c r="M190" s="63">
        <f aca="true" t="shared" si="9" ref="M190:M197">L190/K190*100</f>
        <v>53.096099718536394</v>
      </c>
      <c r="N190" s="111"/>
    </row>
    <row r="191" spans="1:14" s="20" customFormat="1" ht="25.5" customHeight="1">
      <c r="A191" s="13"/>
      <c r="B191" s="13"/>
      <c r="C191" s="153"/>
      <c r="D191" s="144"/>
      <c r="E191" s="150"/>
      <c r="F191" s="150"/>
      <c r="G191" s="150"/>
      <c r="H191" s="150"/>
      <c r="I191" s="150"/>
      <c r="J191" s="10" t="s">
        <v>94</v>
      </c>
      <c r="K191" s="62">
        <f>K194</f>
        <v>10</v>
      </c>
      <c r="L191" s="62">
        <f>L194</f>
        <v>10</v>
      </c>
      <c r="M191" s="63">
        <f t="shared" si="9"/>
        <v>100</v>
      </c>
      <c r="N191" s="111"/>
    </row>
    <row r="192" spans="1:14" s="20" customFormat="1" ht="26.25" customHeight="1">
      <c r="A192" s="13"/>
      <c r="B192" s="13"/>
      <c r="C192" s="153"/>
      <c r="D192" s="145"/>
      <c r="E192" s="150"/>
      <c r="F192" s="150"/>
      <c r="G192" s="150"/>
      <c r="H192" s="150"/>
      <c r="I192" s="150"/>
      <c r="J192" s="10" t="s">
        <v>95</v>
      </c>
      <c r="K192" s="62">
        <f>K203+K197+K195+K201</f>
        <v>487.4</v>
      </c>
      <c r="L192" s="62">
        <f>L203+L197+L195+L201</f>
        <v>254.1</v>
      </c>
      <c r="M192" s="63">
        <f t="shared" si="9"/>
        <v>52.133771029954865</v>
      </c>
      <c r="N192" s="111"/>
    </row>
    <row r="193" spans="1:14" s="20" customFormat="1" ht="33.75" customHeight="1">
      <c r="A193" s="13"/>
      <c r="B193" s="13"/>
      <c r="C193" s="153"/>
      <c r="D193" s="140" t="s">
        <v>111</v>
      </c>
      <c r="E193" s="150"/>
      <c r="F193" s="150"/>
      <c r="G193" s="150"/>
      <c r="H193" s="150"/>
      <c r="I193" s="150"/>
      <c r="J193" s="64" t="s">
        <v>135</v>
      </c>
      <c r="K193" s="60">
        <f>K194+K195</f>
        <v>10</v>
      </c>
      <c r="L193" s="60">
        <f>L194+L195</f>
        <v>10</v>
      </c>
      <c r="M193" s="61">
        <f t="shared" si="9"/>
        <v>100</v>
      </c>
      <c r="N193" s="137" t="s">
        <v>322</v>
      </c>
    </row>
    <row r="194" spans="1:14" s="20" customFormat="1" ht="21.75" customHeight="1">
      <c r="A194" s="13"/>
      <c r="B194" s="13"/>
      <c r="C194" s="153"/>
      <c r="D194" s="141"/>
      <c r="E194" s="150"/>
      <c r="F194" s="150"/>
      <c r="G194" s="150"/>
      <c r="H194" s="150"/>
      <c r="I194" s="150"/>
      <c r="J194" s="64" t="s">
        <v>94</v>
      </c>
      <c r="K194" s="60">
        <v>10</v>
      </c>
      <c r="L194" s="60">
        <v>10</v>
      </c>
      <c r="M194" s="61">
        <f t="shared" si="9"/>
        <v>100</v>
      </c>
      <c r="N194" s="138"/>
    </row>
    <row r="195" spans="1:14" s="20" customFormat="1" ht="24.75" customHeight="1">
      <c r="A195" s="13"/>
      <c r="B195" s="13"/>
      <c r="C195" s="153"/>
      <c r="D195" s="142"/>
      <c r="E195" s="150"/>
      <c r="F195" s="150"/>
      <c r="G195" s="150"/>
      <c r="H195" s="150"/>
      <c r="I195" s="150"/>
      <c r="J195" s="64" t="s">
        <v>95</v>
      </c>
      <c r="K195" s="60">
        <v>0</v>
      </c>
      <c r="L195" s="60">
        <v>0</v>
      </c>
      <c r="M195" s="61" t="e">
        <f t="shared" si="9"/>
        <v>#DIV/0!</v>
      </c>
      <c r="N195" s="139"/>
    </row>
    <row r="196" spans="1:14" s="20" customFormat="1" ht="57" customHeight="1">
      <c r="A196" s="13"/>
      <c r="B196" s="13"/>
      <c r="C196" s="153"/>
      <c r="D196" s="140" t="s">
        <v>112</v>
      </c>
      <c r="E196" s="150"/>
      <c r="F196" s="150"/>
      <c r="G196" s="150"/>
      <c r="H196" s="150"/>
      <c r="I196" s="150"/>
      <c r="J196" s="64" t="s">
        <v>135</v>
      </c>
      <c r="K196" s="60">
        <f>K197</f>
        <v>2.4</v>
      </c>
      <c r="L196" s="60">
        <f>L197</f>
        <v>2.4</v>
      </c>
      <c r="M196" s="61">
        <f t="shared" si="9"/>
        <v>100</v>
      </c>
      <c r="N196" s="137" t="s">
        <v>123</v>
      </c>
    </row>
    <row r="197" spans="1:14" s="20" customFormat="1" ht="24.75" customHeight="1">
      <c r="A197" s="13"/>
      <c r="B197" s="13"/>
      <c r="C197" s="153"/>
      <c r="D197" s="142"/>
      <c r="E197" s="150"/>
      <c r="F197" s="150"/>
      <c r="G197" s="150"/>
      <c r="H197" s="150"/>
      <c r="I197" s="150"/>
      <c r="J197" s="64" t="s">
        <v>95</v>
      </c>
      <c r="K197" s="60">
        <v>2.4</v>
      </c>
      <c r="L197" s="60">
        <v>2.4</v>
      </c>
      <c r="M197" s="61">
        <f t="shared" si="9"/>
        <v>100</v>
      </c>
      <c r="N197" s="139"/>
    </row>
    <row r="198" spans="1:14" s="20" customFormat="1" ht="0.75" customHeight="1" hidden="1">
      <c r="A198" s="13"/>
      <c r="B198" s="13"/>
      <c r="C198" s="153"/>
      <c r="D198" s="24"/>
      <c r="E198" s="150"/>
      <c r="F198" s="150"/>
      <c r="G198" s="150"/>
      <c r="H198" s="150"/>
      <c r="I198" s="150"/>
      <c r="J198" s="64"/>
      <c r="K198" s="60"/>
      <c r="L198" s="60"/>
      <c r="M198" s="61"/>
      <c r="N198" s="111"/>
    </row>
    <row r="199" spans="1:14" s="20" customFormat="1" ht="46.5" customHeight="1" hidden="1">
      <c r="A199" s="13"/>
      <c r="B199" s="13"/>
      <c r="C199" s="153"/>
      <c r="D199" s="24"/>
      <c r="E199" s="150"/>
      <c r="F199" s="150"/>
      <c r="G199" s="150"/>
      <c r="H199" s="150"/>
      <c r="I199" s="150"/>
      <c r="J199" s="64"/>
      <c r="K199" s="60"/>
      <c r="L199" s="60"/>
      <c r="M199" s="61"/>
      <c r="N199" s="111"/>
    </row>
    <row r="200" spans="1:14" s="20" customFormat="1" ht="46.5" customHeight="1">
      <c r="A200" s="13"/>
      <c r="B200" s="13"/>
      <c r="C200" s="153"/>
      <c r="D200" s="140" t="s">
        <v>323</v>
      </c>
      <c r="E200" s="150"/>
      <c r="F200" s="150"/>
      <c r="G200" s="150"/>
      <c r="H200" s="150"/>
      <c r="I200" s="150"/>
      <c r="J200" s="64" t="s">
        <v>132</v>
      </c>
      <c r="K200" s="60">
        <f>K201</f>
        <v>20</v>
      </c>
      <c r="L200" s="60">
        <f>L201</f>
        <v>10</v>
      </c>
      <c r="M200" s="61">
        <f>L200/K200*100</f>
        <v>50</v>
      </c>
      <c r="N200" s="108"/>
    </row>
    <row r="201" spans="1:14" s="20" customFormat="1" ht="141.75" customHeight="1">
      <c r="A201" s="13"/>
      <c r="B201" s="13"/>
      <c r="C201" s="153"/>
      <c r="D201" s="142"/>
      <c r="E201" s="150"/>
      <c r="F201" s="150"/>
      <c r="G201" s="150"/>
      <c r="H201" s="150"/>
      <c r="I201" s="150"/>
      <c r="J201" s="64" t="s">
        <v>145</v>
      </c>
      <c r="K201" s="60">
        <v>20</v>
      </c>
      <c r="L201" s="60">
        <v>10</v>
      </c>
      <c r="M201" s="61">
        <f>L201/K201*100</f>
        <v>50</v>
      </c>
      <c r="N201" s="108" t="s">
        <v>324</v>
      </c>
    </row>
    <row r="202" spans="1:14" s="20" customFormat="1" ht="66" customHeight="1">
      <c r="A202" s="13"/>
      <c r="B202" s="13"/>
      <c r="C202" s="153"/>
      <c r="D202" s="140" t="s">
        <v>113</v>
      </c>
      <c r="E202" s="150"/>
      <c r="F202" s="150"/>
      <c r="G202" s="150"/>
      <c r="H202" s="150"/>
      <c r="I202" s="150"/>
      <c r="J202" s="64" t="s">
        <v>135</v>
      </c>
      <c r="K202" s="60">
        <f>K203</f>
        <v>465</v>
      </c>
      <c r="L202" s="60">
        <f>L203</f>
        <v>241.7</v>
      </c>
      <c r="M202" s="61">
        <f>L202/K202*100</f>
        <v>51.97849462365591</v>
      </c>
      <c r="N202" s="137" t="s">
        <v>124</v>
      </c>
    </row>
    <row r="203" spans="1:14" s="20" customFormat="1" ht="30.75" customHeight="1">
      <c r="A203" s="13"/>
      <c r="B203" s="13"/>
      <c r="C203" s="154"/>
      <c r="D203" s="142"/>
      <c r="E203" s="151"/>
      <c r="F203" s="151"/>
      <c r="G203" s="151"/>
      <c r="H203" s="151"/>
      <c r="I203" s="151"/>
      <c r="J203" s="64" t="s">
        <v>95</v>
      </c>
      <c r="K203" s="60">
        <v>465</v>
      </c>
      <c r="L203" s="60">
        <v>241.7</v>
      </c>
      <c r="M203" s="61">
        <f>L203/K203*100</f>
        <v>51.97849462365591</v>
      </c>
      <c r="N203" s="139"/>
    </row>
    <row r="204" spans="1:14" s="20" customFormat="1" ht="62.25" customHeight="1">
      <c r="A204" s="13"/>
      <c r="B204" s="13"/>
      <c r="C204" s="14" t="s">
        <v>70</v>
      </c>
      <c r="D204" s="133" t="s">
        <v>169</v>
      </c>
      <c r="E204" s="16" t="s">
        <v>159</v>
      </c>
      <c r="F204" s="16" t="s">
        <v>290</v>
      </c>
      <c r="G204" s="16" t="s">
        <v>291</v>
      </c>
      <c r="H204" s="16" t="s">
        <v>290</v>
      </c>
      <c r="I204" s="16" t="s">
        <v>291</v>
      </c>
      <c r="J204" s="10" t="s">
        <v>106</v>
      </c>
      <c r="K204" s="62" t="s">
        <v>116</v>
      </c>
      <c r="L204" s="12" t="s">
        <v>116</v>
      </c>
      <c r="M204" s="63" t="s">
        <v>116</v>
      </c>
      <c r="N204" s="108" t="s">
        <v>82</v>
      </c>
    </row>
    <row r="205" spans="1:14" s="20" customFormat="1" ht="38.25" customHeight="1">
      <c r="A205" s="13" t="s">
        <v>33</v>
      </c>
      <c r="B205" s="13" t="s">
        <v>2</v>
      </c>
      <c r="C205" s="152" t="s">
        <v>71</v>
      </c>
      <c r="D205" s="143" t="s">
        <v>33</v>
      </c>
      <c r="E205" s="149" t="s">
        <v>139</v>
      </c>
      <c r="F205" s="149" t="s">
        <v>290</v>
      </c>
      <c r="G205" s="149" t="s">
        <v>291</v>
      </c>
      <c r="H205" s="149" t="s">
        <v>290</v>
      </c>
      <c r="I205" s="149" t="s">
        <v>291</v>
      </c>
      <c r="J205" s="10" t="s">
        <v>135</v>
      </c>
      <c r="K205" s="93">
        <f>K206+K207</f>
        <v>2803.5</v>
      </c>
      <c r="L205" s="93">
        <f>L206+L207</f>
        <v>779.8</v>
      </c>
      <c r="M205" s="62">
        <f aca="true" t="shared" si="10" ref="M205:M213">L205/K205*100</f>
        <v>27.815230961298376</v>
      </c>
      <c r="N205" s="137" t="s">
        <v>117</v>
      </c>
    </row>
    <row r="206" spans="1:14" s="20" customFormat="1" ht="27" customHeight="1">
      <c r="A206" s="13"/>
      <c r="B206" s="13"/>
      <c r="C206" s="153"/>
      <c r="D206" s="144"/>
      <c r="E206" s="150"/>
      <c r="F206" s="150"/>
      <c r="G206" s="150"/>
      <c r="H206" s="150"/>
      <c r="I206" s="150"/>
      <c r="J206" s="10" t="s">
        <v>94</v>
      </c>
      <c r="K206" s="62">
        <v>0</v>
      </c>
      <c r="L206" s="62">
        <f>L215</f>
        <v>0</v>
      </c>
      <c r="M206" s="62" t="e">
        <f t="shared" si="10"/>
        <v>#DIV/0!</v>
      </c>
      <c r="N206" s="138"/>
    </row>
    <row r="207" spans="1:14" s="20" customFormat="1" ht="27" customHeight="1">
      <c r="A207" s="13"/>
      <c r="B207" s="13"/>
      <c r="C207" s="153"/>
      <c r="D207" s="145"/>
      <c r="E207" s="150"/>
      <c r="F207" s="150"/>
      <c r="G207" s="150"/>
      <c r="H207" s="150"/>
      <c r="I207" s="150"/>
      <c r="J207" s="10" t="s">
        <v>95</v>
      </c>
      <c r="K207" s="62">
        <f>K219+K209</f>
        <v>2803.5</v>
      </c>
      <c r="L207" s="62">
        <f>L219+L209</f>
        <v>779.8</v>
      </c>
      <c r="M207" s="62">
        <f t="shared" si="10"/>
        <v>27.815230961298376</v>
      </c>
      <c r="N207" s="139"/>
    </row>
    <row r="208" spans="1:14" s="20" customFormat="1" ht="19.5" customHeight="1">
      <c r="A208" s="13"/>
      <c r="B208" s="13"/>
      <c r="C208" s="153"/>
      <c r="D208" s="179" t="s">
        <v>177</v>
      </c>
      <c r="E208" s="150"/>
      <c r="F208" s="150"/>
      <c r="G208" s="150"/>
      <c r="H208" s="150"/>
      <c r="I208" s="150"/>
      <c r="J208" s="10" t="s">
        <v>132</v>
      </c>
      <c r="K208" s="93">
        <f>K209</f>
        <v>2538.8</v>
      </c>
      <c r="L208" s="93">
        <f>L209</f>
        <v>653.4</v>
      </c>
      <c r="M208" s="62">
        <f t="shared" si="10"/>
        <v>25.736568457538993</v>
      </c>
      <c r="N208" s="219"/>
    </row>
    <row r="209" spans="1:14" s="20" customFormat="1" ht="27.75" customHeight="1">
      <c r="A209" s="13"/>
      <c r="B209" s="13"/>
      <c r="C209" s="153"/>
      <c r="D209" s="180"/>
      <c r="E209" s="150"/>
      <c r="F209" s="150"/>
      <c r="G209" s="150"/>
      <c r="H209" s="150"/>
      <c r="I209" s="150"/>
      <c r="J209" s="10" t="s">
        <v>95</v>
      </c>
      <c r="K209" s="62">
        <f>K213+K211+K215+K217</f>
        <v>2538.8</v>
      </c>
      <c r="L209" s="62">
        <f>L213+L211+L215+L217</f>
        <v>653.4</v>
      </c>
      <c r="M209" s="62">
        <f t="shared" si="10"/>
        <v>25.736568457538993</v>
      </c>
      <c r="N209" s="215"/>
    </row>
    <row r="210" spans="1:15" s="20" customFormat="1" ht="25.5" customHeight="1">
      <c r="A210" s="13"/>
      <c r="B210" s="13"/>
      <c r="C210" s="153"/>
      <c r="D210" s="140" t="s">
        <v>178</v>
      </c>
      <c r="E210" s="150"/>
      <c r="F210" s="150"/>
      <c r="G210" s="150"/>
      <c r="H210" s="150"/>
      <c r="I210" s="150"/>
      <c r="J210" s="64" t="s">
        <v>135</v>
      </c>
      <c r="K210" s="60">
        <f>K211</f>
        <v>973.4</v>
      </c>
      <c r="L210" s="60">
        <f>L211</f>
        <v>486.3</v>
      </c>
      <c r="M210" s="60">
        <f t="shared" si="10"/>
        <v>49.958906924183275</v>
      </c>
      <c r="N210" s="137" t="s">
        <v>180</v>
      </c>
      <c r="O210" s="74"/>
    </row>
    <row r="211" spans="1:15" s="20" customFormat="1" ht="20.25" customHeight="1">
      <c r="A211" s="13"/>
      <c r="B211" s="13"/>
      <c r="C211" s="153"/>
      <c r="D211" s="142"/>
      <c r="E211" s="150"/>
      <c r="F211" s="150"/>
      <c r="G211" s="150"/>
      <c r="H211" s="150"/>
      <c r="I211" s="150"/>
      <c r="J211" s="64" t="s">
        <v>95</v>
      </c>
      <c r="K211" s="60">
        <v>973.4</v>
      </c>
      <c r="L211" s="60">
        <v>486.3</v>
      </c>
      <c r="M211" s="60">
        <f t="shared" si="10"/>
        <v>49.958906924183275</v>
      </c>
      <c r="N211" s="139"/>
      <c r="O211" s="74"/>
    </row>
    <row r="212" spans="1:15" s="20" customFormat="1" ht="29.25" customHeight="1">
      <c r="A212" s="13"/>
      <c r="B212" s="13"/>
      <c r="C212" s="153"/>
      <c r="D212" s="140" t="s">
        <v>179</v>
      </c>
      <c r="E212" s="150"/>
      <c r="F212" s="150"/>
      <c r="G212" s="150"/>
      <c r="H212" s="150"/>
      <c r="I212" s="150"/>
      <c r="J212" s="64" t="s">
        <v>135</v>
      </c>
      <c r="K212" s="60">
        <f>K213</f>
        <v>150</v>
      </c>
      <c r="L212" s="60">
        <f>L213</f>
        <v>0</v>
      </c>
      <c r="M212" s="60">
        <f t="shared" si="10"/>
        <v>0</v>
      </c>
      <c r="N212" s="137" t="s">
        <v>285</v>
      </c>
      <c r="O212" s="74"/>
    </row>
    <row r="213" spans="1:15" s="20" customFormat="1" ht="45.75" customHeight="1">
      <c r="A213" s="13"/>
      <c r="B213" s="13"/>
      <c r="C213" s="153"/>
      <c r="D213" s="142"/>
      <c r="E213" s="150"/>
      <c r="F213" s="150"/>
      <c r="G213" s="150"/>
      <c r="H213" s="150"/>
      <c r="I213" s="150"/>
      <c r="J213" s="64" t="s">
        <v>95</v>
      </c>
      <c r="K213" s="60">
        <v>150</v>
      </c>
      <c r="L213" s="60">
        <v>0</v>
      </c>
      <c r="M213" s="60">
        <f t="shared" si="10"/>
        <v>0</v>
      </c>
      <c r="N213" s="139"/>
      <c r="O213" s="74"/>
    </row>
    <row r="214" spans="1:15" s="20" customFormat="1" ht="34.5" customHeight="1">
      <c r="A214" s="13"/>
      <c r="B214" s="13"/>
      <c r="C214" s="153"/>
      <c r="D214" s="140" t="s">
        <v>357</v>
      </c>
      <c r="E214" s="150"/>
      <c r="F214" s="150"/>
      <c r="G214" s="150"/>
      <c r="H214" s="150"/>
      <c r="I214" s="150"/>
      <c r="J214" s="64" t="s">
        <v>132</v>
      </c>
      <c r="K214" s="60">
        <f>K215</f>
        <v>378.4</v>
      </c>
      <c r="L214" s="60">
        <f>L215</f>
        <v>0</v>
      </c>
      <c r="M214" s="60">
        <f aca="true" t="shared" si="11" ref="M214:M219">L214/K214*100</f>
        <v>0</v>
      </c>
      <c r="N214" s="137" t="s">
        <v>358</v>
      </c>
      <c r="O214" s="74"/>
    </row>
    <row r="215" spans="1:15" s="20" customFormat="1" ht="22.5" customHeight="1">
      <c r="A215" s="13"/>
      <c r="B215" s="13"/>
      <c r="C215" s="153"/>
      <c r="D215" s="142"/>
      <c r="E215" s="150"/>
      <c r="F215" s="150"/>
      <c r="G215" s="150"/>
      <c r="H215" s="150"/>
      <c r="I215" s="150"/>
      <c r="J215" s="64" t="s">
        <v>95</v>
      </c>
      <c r="K215" s="60">
        <v>378.4</v>
      </c>
      <c r="L215" s="60">
        <v>0</v>
      </c>
      <c r="M215" s="60">
        <f t="shared" si="11"/>
        <v>0</v>
      </c>
      <c r="N215" s="139"/>
      <c r="O215" s="74"/>
    </row>
    <row r="216" spans="1:15" s="20" customFormat="1" ht="22.5" customHeight="1">
      <c r="A216" s="13"/>
      <c r="B216" s="13"/>
      <c r="C216" s="153"/>
      <c r="D216" s="140" t="s">
        <v>359</v>
      </c>
      <c r="E216" s="150"/>
      <c r="F216" s="150"/>
      <c r="G216" s="150"/>
      <c r="H216" s="150"/>
      <c r="I216" s="150"/>
      <c r="J216" s="64" t="s">
        <v>132</v>
      </c>
      <c r="K216" s="60">
        <f>K217</f>
        <v>1037</v>
      </c>
      <c r="L216" s="60">
        <f>L217</f>
        <v>167.1</v>
      </c>
      <c r="M216" s="60">
        <f t="shared" si="11"/>
        <v>16.113789778206364</v>
      </c>
      <c r="N216" s="137" t="s">
        <v>360</v>
      </c>
      <c r="O216" s="74"/>
    </row>
    <row r="217" spans="1:15" s="20" customFormat="1" ht="33.75" customHeight="1">
      <c r="A217" s="13"/>
      <c r="B217" s="13"/>
      <c r="C217" s="153"/>
      <c r="D217" s="142"/>
      <c r="E217" s="150"/>
      <c r="F217" s="151"/>
      <c r="G217" s="151"/>
      <c r="H217" s="151"/>
      <c r="I217" s="151"/>
      <c r="J217" s="64" t="s">
        <v>95</v>
      </c>
      <c r="K217" s="60">
        <v>1037</v>
      </c>
      <c r="L217" s="60">
        <v>167.1</v>
      </c>
      <c r="M217" s="60">
        <f t="shared" si="11"/>
        <v>16.113789778206364</v>
      </c>
      <c r="N217" s="139"/>
      <c r="O217" s="74"/>
    </row>
    <row r="218" spans="1:14" s="20" customFormat="1" ht="27.75" customHeight="1">
      <c r="A218" s="13" t="s">
        <v>35</v>
      </c>
      <c r="B218" s="13" t="s">
        <v>2</v>
      </c>
      <c r="C218" s="153"/>
      <c r="D218" s="163" t="s">
        <v>65</v>
      </c>
      <c r="E218" s="150"/>
      <c r="F218" s="149" t="s">
        <v>290</v>
      </c>
      <c r="G218" s="149" t="s">
        <v>291</v>
      </c>
      <c r="H218" s="149" t="s">
        <v>290</v>
      </c>
      <c r="I218" s="123" t="s">
        <v>291</v>
      </c>
      <c r="J218" s="25" t="s">
        <v>135</v>
      </c>
      <c r="K218" s="82">
        <f>K219</f>
        <v>264.7</v>
      </c>
      <c r="L218" s="82">
        <f>L219</f>
        <v>126.4</v>
      </c>
      <c r="M218" s="61">
        <f t="shared" si="11"/>
        <v>47.7521722704949</v>
      </c>
      <c r="N218" s="223"/>
    </row>
    <row r="219" spans="1:14" s="20" customFormat="1" ht="27" customHeight="1">
      <c r="A219" s="13"/>
      <c r="B219" s="13"/>
      <c r="C219" s="153"/>
      <c r="D219" s="165"/>
      <c r="E219" s="150"/>
      <c r="F219" s="150"/>
      <c r="G219" s="150"/>
      <c r="H219" s="150"/>
      <c r="I219" s="115"/>
      <c r="J219" s="64" t="s">
        <v>95</v>
      </c>
      <c r="K219" s="60">
        <f>K229+K223+K221+K225+K227</f>
        <v>264.7</v>
      </c>
      <c r="L219" s="60">
        <f>L229+L223+L221+L225+L227</f>
        <v>126.4</v>
      </c>
      <c r="M219" s="61">
        <f t="shared" si="11"/>
        <v>47.7521722704949</v>
      </c>
      <c r="N219" s="224"/>
    </row>
    <row r="220" spans="1:14" s="20" customFormat="1" ht="36.75" customHeight="1">
      <c r="A220" s="13"/>
      <c r="B220" s="13"/>
      <c r="C220" s="153"/>
      <c r="D220" s="163" t="s">
        <v>284</v>
      </c>
      <c r="E220" s="150"/>
      <c r="F220" s="150"/>
      <c r="G220" s="150"/>
      <c r="H220" s="150"/>
      <c r="I220" s="115"/>
      <c r="J220" s="64" t="s">
        <v>132</v>
      </c>
      <c r="K220" s="60">
        <f>K221</f>
        <v>132</v>
      </c>
      <c r="L220" s="60">
        <f>L221</f>
        <v>28.4</v>
      </c>
      <c r="M220" s="61">
        <f aca="true" t="shared" si="12" ref="M220:M227">L220/K220*100</f>
        <v>21.515151515151516</v>
      </c>
      <c r="N220" s="223" t="s">
        <v>283</v>
      </c>
    </row>
    <row r="221" spans="1:14" s="20" customFormat="1" ht="24.75" customHeight="1">
      <c r="A221" s="13"/>
      <c r="B221" s="13"/>
      <c r="C221" s="153"/>
      <c r="D221" s="165"/>
      <c r="E221" s="150"/>
      <c r="F221" s="150"/>
      <c r="G221" s="150"/>
      <c r="H221" s="150"/>
      <c r="I221" s="115"/>
      <c r="J221" s="64" t="s">
        <v>95</v>
      </c>
      <c r="K221" s="60">
        <v>132</v>
      </c>
      <c r="L221" s="60">
        <v>28.4</v>
      </c>
      <c r="M221" s="61">
        <f t="shared" si="12"/>
        <v>21.515151515151516</v>
      </c>
      <c r="N221" s="227"/>
    </row>
    <row r="222" spans="1:14" s="20" customFormat="1" ht="34.5" customHeight="1">
      <c r="A222" s="13"/>
      <c r="B222" s="13"/>
      <c r="C222" s="153"/>
      <c r="D222" s="163" t="s">
        <v>281</v>
      </c>
      <c r="E222" s="150"/>
      <c r="F222" s="150"/>
      <c r="G222" s="150"/>
      <c r="H222" s="150"/>
      <c r="I222" s="115"/>
      <c r="J222" s="64" t="s">
        <v>132</v>
      </c>
      <c r="K222" s="60">
        <f>K223</f>
        <v>83.2</v>
      </c>
      <c r="L222" s="60">
        <f>L223</f>
        <v>65.6</v>
      </c>
      <c r="M222" s="61">
        <f t="shared" si="12"/>
        <v>78.84615384615384</v>
      </c>
      <c r="N222" s="223" t="s">
        <v>282</v>
      </c>
    </row>
    <row r="223" spans="1:14" s="20" customFormat="1" ht="22.5" customHeight="1">
      <c r="A223" s="13"/>
      <c r="B223" s="13"/>
      <c r="C223" s="153"/>
      <c r="D223" s="165"/>
      <c r="E223" s="150"/>
      <c r="F223" s="150"/>
      <c r="G223" s="150"/>
      <c r="H223" s="150"/>
      <c r="I223" s="115"/>
      <c r="J223" s="64" t="s">
        <v>95</v>
      </c>
      <c r="K223" s="60">
        <v>83.2</v>
      </c>
      <c r="L223" s="60">
        <v>65.6</v>
      </c>
      <c r="M223" s="61">
        <f t="shared" si="12"/>
        <v>78.84615384615384</v>
      </c>
      <c r="N223" s="227"/>
    </row>
    <row r="224" spans="1:14" s="20" customFormat="1" ht="71.25" customHeight="1">
      <c r="A224" s="13"/>
      <c r="B224" s="13"/>
      <c r="C224" s="153"/>
      <c r="D224" s="163" t="s">
        <v>325</v>
      </c>
      <c r="E224" s="150"/>
      <c r="F224" s="150"/>
      <c r="G224" s="150"/>
      <c r="H224" s="150"/>
      <c r="I224" s="115"/>
      <c r="J224" s="64" t="s">
        <v>132</v>
      </c>
      <c r="K224" s="60">
        <f>K225</f>
        <v>10</v>
      </c>
      <c r="L224" s="60">
        <f>L225</f>
        <v>5.9</v>
      </c>
      <c r="M224" s="61">
        <f t="shared" si="12"/>
        <v>59.00000000000001</v>
      </c>
      <c r="N224" s="223" t="s">
        <v>326</v>
      </c>
    </row>
    <row r="225" spans="1:14" s="20" customFormat="1" ht="29.25" customHeight="1">
      <c r="A225" s="13"/>
      <c r="B225" s="13"/>
      <c r="C225" s="153"/>
      <c r="D225" s="165"/>
      <c r="E225" s="150"/>
      <c r="F225" s="150"/>
      <c r="G225" s="150"/>
      <c r="H225" s="150"/>
      <c r="I225" s="115"/>
      <c r="J225" s="64" t="s">
        <v>95</v>
      </c>
      <c r="K225" s="60">
        <v>10</v>
      </c>
      <c r="L225" s="60">
        <v>5.9</v>
      </c>
      <c r="M225" s="61">
        <f t="shared" si="12"/>
        <v>59.00000000000001</v>
      </c>
      <c r="N225" s="245"/>
    </row>
    <row r="226" spans="1:14" s="20" customFormat="1" ht="72.75" customHeight="1">
      <c r="A226" s="13"/>
      <c r="B226" s="13"/>
      <c r="C226" s="153"/>
      <c r="D226" s="163" t="s">
        <v>327</v>
      </c>
      <c r="E226" s="150"/>
      <c r="F226" s="150"/>
      <c r="G226" s="150"/>
      <c r="H226" s="150"/>
      <c r="I226" s="115"/>
      <c r="J226" s="64" t="s">
        <v>132</v>
      </c>
      <c r="K226" s="60">
        <f>K227</f>
        <v>10</v>
      </c>
      <c r="L226" s="60">
        <f>L227</f>
        <v>10</v>
      </c>
      <c r="M226" s="61">
        <f t="shared" si="12"/>
        <v>100</v>
      </c>
      <c r="N226" s="245" t="s">
        <v>328</v>
      </c>
    </row>
    <row r="227" spans="1:14" s="20" customFormat="1" ht="22.5" customHeight="1">
      <c r="A227" s="13"/>
      <c r="B227" s="13"/>
      <c r="C227" s="153"/>
      <c r="D227" s="165"/>
      <c r="E227" s="150"/>
      <c r="F227" s="150"/>
      <c r="G227" s="150"/>
      <c r="H227" s="150"/>
      <c r="I227" s="115"/>
      <c r="J227" s="64" t="s">
        <v>95</v>
      </c>
      <c r="K227" s="60">
        <v>10</v>
      </c>
      <c r="L227" s="60">
        <v>10</v>
      </c>
      <c r="M227" s="61">
        <f t="shared" si="12"/>
        <v>100</v>
      </c>
      <c r="N227" s="227"/>
    </row>
    <row r="228" spans="1:14" s="20" customFormat="1" ht="25.5" customHeight="1">
      <c r="A228" s="13"/>
      <c r="B228" s="13"/>
      <c r="C228" s="153"/>
      <c r="D228" s="163" t="s">
        <v>91</v>
      </c>
      <c r="E228" s="150"/>
      <c r="F228" s="150"/>
      <c r="G228" s="150"/>
      <c r="H228" s="150"/>
      <c r="I228" s="115"/>
      <c r="J228" s="72" t="s">
        <v>135</v>
      </c>
      <c r="K228" s="71">
        <f>K229</f>
        <v>29.5</v>
      </c>
      <c r="L228" s="71">
        <f>L229</f>
        <v>16.5</v>
      </c>
      <c r="M228" s="73">
        <f aca="true" t="shared" si="13" ref="M228:M233">L228/K228*100</f>
        <v>55.932203389830505</v>
      </c>
      <c r="N228" s="137"/>
    </row>
    <row r="229" spans="1:14" s="20" customFormat="1" ht="25.5" customHeight="1">
      <c r="A229" s="13"/>
      <c r="B229" s="13"/>
      <c r="C229" s="154"/>
      <c r="D229" s="165"/>
      <c r="E229" s="151"/>
      <c r="F229" s="151"/>
      <c r="G229" s="151"/>
      <c r="H229" s="151"/>
      <c r="I229" s="124"/>
      <c r="J229" s="72" t="s">
        <v>95</v>
      </c>
      <c r="K229" s="71">
        <v>29.5</v>
      </c>
      <c r="L229" s="71">
        <v>16.5</v>
      </c>
      <c r="M229" s="73">
        <f t="shared" si="13"/>
        <v>55.932203389830505</v>
      </c>
      <c r="N229" s="139"/>
    </row>
    <row r="230" spans="1:14" s="20" customFormat="1" ht="33.75" customHeight="1">
      <c r="A230" s="13" t="s">
        <v>36</v>
      </c>
      <c r="B230" s="13" t="s">
        <v>2</v>
      </c>
      <c r="C230" s="152" t="s">
        <v>72</v>
      </c>
      <c r="D230" s="143" t="s">
        <v>36</v>
      </c>
      <c r="E230" s="149" t="s">
        <v>171</v>
      </c>
      <c r="F230" s="149" t="s">
        <v>290</v>
      </c>
      <c r="G230" s="149" t="s">
        <v>291</v>
      </c>
      <c r="H230" s="149" t="s">
        <v>290</v>
      </c>
      <c r="I230" s="149" t="s">
        <v>291</v>
      </c>
      <c r="J230" s="10" t="s">
        <v>135</v>
      </c>
      <c r="K230" s="93">
        <f>K231+K232+K233</f>
        <v>210231.1</v>
      </c>
      <c r="L230" s="122">
        <f>L231+L232+L233</f>
        <v>9517.4</v>
      </c>
      <c r="M230" s="63">
        <f t="shared" si="13"/>
        <v>4.527113257743502</v>
      </c>
      <c r="N230" s="137" t="s">
        <v>127</v>
      </c>
    </row>
    <row r="231" spans="1:14" s="20" customFormat="1" ht="31.5" customHeight="1">
      <c r="A231" s="13"/>
      <c r="B231" s="13"/>
      <c r="C231" s="153"/>
      <c r="D231" s="144"/>
      <c r="E231" s="150"/>
      <c r="F231" s="150"/>
      <c r="G231" s="150"/>
      <c r="H231" s="150"/>
      <c r="I231" s="150"/>
      <c r="J231" s="10" t="s">
        <v>93</v>
      </c>
      <c r="K231" s="62">
        <f>K245</f>
        <v>193151.8</v>
      </c>
      <c r="L231" s="93">
        <f>L245</f>
        <v>0</v>
      </c>
      <c r="M231" s="63">
        <f t="shared" si="13"/>
        <v>0</v>
      </c>
      <c r="N231" s="138"/>
    </row>
    <row r="232" spans="1:14" s="20" customFormat="1" ht="31.5" customHeight="1">
      <c r="A232" s="13"/>
      <c r="B232" s="13"/>
      <c r="C232" s="153"/>
      <c r="D232" s="144"/>
      <c r="E232" s="150"/>
      <c r="F232" s="150"/>
      <c r="G232" s="150"/>
      <c r="H232" s="150"/>
      <c r="I232" s="150"/>
      <c r="J232" s="10" t="s">
        <v>94</v>
      </c>
      <c r="K232" s="62">
        <f>K248+K246+K241+K239+K235</f>
        <v>3108.7</v>
      </c>
      <c r="L232" s="93">
        <f>L241+L239</f>
        <v>0</v>
      </c>
      <c r="M232" s="63">
        <f t="shared" si="13"/>
        <v>0</v>
      </c>
      <c r="N232" s="138"/>
    </row>
    <row r="233" spans="1:14" s="20" customFormat="1" ht="324.75" customHeight="1">
      <c r="A233" s="13"/>
      <c r="B233" s="13"/>
      <c r="C233" s="153"/>
      <c r="D233" s="145"/>
      <c r="E233" s="150"/>
      <c r="F233" s="150"/>
      <c r="G233" s="150"/>
      <c r="H233" s="150"/>
      <c r="I233" s="150"/>
      <c r="J233" s="10" t="s">
        <v>95</v>
      </c>
      <c r="K233" s="62">
        <f>K251+K249+K244+K242+K236</f>
        <v>13970.6</v>
      </c>
      <c r="L233" s="93">
        <f>L242+L236+L244+L251+L249</f>
        <v>9517.4</v>
      </c>
      <c r="M233" s="63">
        <f t="shared" si="13"/>
        <v>68.12449000042947</v>
      </c>
      <c r="N233" s="139"/>
    </row>
    <row r="234" spans="1:14" s="20" customFormat="1" ht="2.25" customHeight="1" hidden="1">
      <c r="A234" s="13" t="s">
        <v>12</v>
      </c>
      <c r="B234" s="13" t="s">
        <v>2</v>
      </c>
      <c r="C234" s="153"/>
      <c r="D234" s="140"/>
      <c r="E234" s="150"/>
      <c r="F234" s="150"/>
      <c r="G234" s="150"/>
      <c r="H234" s="150"/>
      <c r="I234" s="150"/>
      <c r="J234" s="64"/>
      <c r="K234" s="60"/>
      <c r="L234" s="60"/>
      <c r="M234" s="65"/>
      <c r="N234" s="137"/>
    </row>
    <row r="235" spans="1:14" s="20" customFormat="1" ht="31.5" customHeight="1" hidden="1">
      <c r="A235" s="13"/>
      <c r="B235" s="13"/>
      <c r="C235" s="153"/>
      <c r="D235" s="141"/>
      <c r="E235" s="150"/>
      <c r="F235" s="150"/>
      <c r="G235" s="150"/>
      <c r="H235" s="150"/>
      <c r="I235" s="150"/>
      <c r="J235" s="64"/>
      <c r="K235" s="60"/>
      <c r="L235" s="60"/>
      <c r="M235" s="65"/>
      <c r="N235" s="138"/>
    </row>
    <row r="236" spans="1:14" s="20" customFormat="1" ht="15.75" hidden="1">
      <c r="A236" s="13"/>
      <c r="B236" s="13"/>
      <c r="C236" s="153"/>
      <c r="D236" s="142"/>
      <c r="E236" s="150"/>
      <c r="F236" s="150"/>
      <c r="G236" s="150"/>
      <c r="H236" s="150"/>
      <c r="I236" s="150"/>
      <c r="J236" s="64"/>
      <c r="K236" s="60"/>
      <c r="L236" s="60"/>
      <c r="M236" s="65"/>
      <c r="N236" s="139"/>
    </row>
    <row r="237" spans="1:14" s="20" customFormat="1" ht="48.75" customHeight="1" hidden="1">
      <c r="A237" s="13" t="s">
        <v>37</v>
      </c>
      <c r="B237" s="13" t="s">
        <v>2</v>
      </c>
      <c r="C237" s="153"/>
      <c r="D237" s="140"/>
      <c r="E237" s="150"/>
      <c r="F237" s="150"/>
      <c r="G237" s="150"/>
      <c r="H237" s="150"/>
      <c r="I237" s="150"/>
      <c r="J237" s="64"/>
      <c r="K237" s="60"/>
      <c r="L237" s="60"/>
      <c r="M237" s="65"/>
      <c r="N237" s="137"/>
    </row>
    <row r="238" spans="1:14" s="20" customFormat="1" ht="15.75" hidden="1">
      <c r="A238" s="13"/>
      <c r="B238" s="13"/>
      <c r="C238" s="153"/>
      <c r="D238" s="141"/>
      <c r="E238" s="150"/>
      <c r="F238" s="150"/>
      <c r="G238" s="150"/>
      <c r="H238" s="150"/>
      <c r="I238" s="150"/>
      <c r="J238" s="64"/>
      <c r="K238" s="60"/>
      <c r="L238" s="60"/>
      <c r="M238" s="65"/>
      <c r="N238" s="138"/>
    </row>
    <row r="239" spans="1:14" s="20" customFormat="1" ht="15.75" hidden="1">
      <c r="A239" s="13"/>
      <c r="B239" s="13"/>
      <c r="C239" s="153"/>
      <c r="D239" s="142"/>
      <c r="E239" s="150"/>
      <c r="F239" s="150"/>
      <c r="G239" s="150"/>
      <c r="H239" s="150"/>
      <c r="I239" s="150"/>
      <c r="J239" s="64"/>
      <c r="K239" s="60"/>
      <c r="L239" s="60"/>
      <c r="M239" s="65"/>
      <c r="N239" s="139"/>
    </row>
    <row r="240" spans="1:14" s="20" customFormat="1" ht="51" customHeight="1">
      <c r="A240" s="13" t="s">
        <v>37</v>
      </c>
      <c r="B240" s="13" t="s">
        <v>21</v>
      </c>
      <c r="C240" s="153"/>
      <c r="D240" s="140" t="s">
        <v>260</v>
      </c>
      <c r="E240" s="150"/>
      <c r="F240" s="150"/>
      <c r="G240" s="150"/>
      <c r="H240" s="150"/>
      <c r="I240" s="150"/>
      <c r="J240" s="64" t="s">
        <v>172</v>
      </c>
      <c r="K240" s="60">
        <f>K241+K242</f>
        <v>11541</v>
      </c>
      <c r="L240" s="60">
        <f>L241+L242</f>
        <v>9318.3</v>
      </c>
      <c r="M240" s="65">
        <f aca="true" t="shared" si="14" ref="M240:M254">L240/K240*100</f>
        <v>80.7408370158565</v>
      </c>
      <c r="N240" s="137"/>
    </row>
    <row r="241" spans="1:14" s="20" customFormat="1" ht="15.75">
      <c r="A241" s="13"/>
      <c r="B241" s="13"/>
      <c r="C241" s="153"/>
      <c r="D241" s="141"/>
      <c r="E241" s="150"/>
      <c r="F241" s="150"/>
      <c r="G241" s="150"/>
      <c r="H241" s="150"/>
      <c r="I241" s="150"/>
      <c r="J241" s="64" t="s">
        <v>94</v>
      </c>
      <c r="K241" s="60">
        <v>0</v>
      </c>
      <c r="L241" s="60">
        <v>0</v>
      </c>
      <c r="M241" s="65" t="e">
        <f t="shared" si="14"/>
        <v>#DIV/0!</v>
      </c>
      <c r="N241" s="225"/>
    </row>
    <row r="242" spans="1:14" s="20" customFormat="1" ht="15.75">
      <c r="A242" s="13"/>
      <c r="B242" s="13"/>
      <c r="C242" s="153"/>
      <c r="D242" s="142"/>
      <c r="E242" s="150"/>
      <c r="F242" s="150"/>
      <c r="G242" s="150"/>
      <c r="H242" s="150"/>
      <c r="I242" s="150"/>
      <c r="J242" s="64" t="s">
        <v>95</v>
      </c>
      <c r="K242" s="60">
        <v>11541</v>
      </c>
      <c r="L242" s="60">
        <v>9318.3</v>
      </c>
      <c r="M242" s="65">
        <f t="shared" si="14"/>
        <v>80.7408370158565</v>
      </c>
      <c r="N242" s="226"/>
    </row>
    <row r="243" spans="1:14" s="20" customFormat="1" ht="25.5" customHeight="1">
      <c r="A243" s="13"/>
      <c r="B243" s="13"/>
      <c r="C243" s="153"/>
      <c r="D243" s="140" t="s">
        <v>173</v>
      </c>
      <c r="E243" s="150"/>
      <c r="F243" s="150"/>
      <c r="G243" s="150"/>
      <c r="H243" s="150"/>
      <c r="I243" s="150"/>
      <c r="J243" s="64" t="s">
        <v>132</v>
      </c>
      <c r="K243" s="60">
        <f>K244+K245+K246</f>
        <v>197073.5</v>
      </c>
      <c r="L243" s="60">
        <f>L244+L245+L246</f>
        <v>0</v>
      </c>
      <c r="M243" s="65">
        <f t="shared" si="14"/>
        <v>0</v>
      </c>
      <c r="N243" s="137" t="s">
        <v>330</v>
      </c>
    </row>
    <row r="244" spans="1:14" s="20" customFormat="1" ht="25.5" customHeight="1">
      <c r="A244" s="13"/>
      <c r="B244" s="13"/>
      <c r="C244" s="153"/>
      <c r="D244" s="141"/>
      <c r="E244" s="150"/>
      <c r="F244" s="150"/>
      <c r="G244" s="150"/>
      <c r="H244" s="150"/>
      <c r="I244" s="150"/>
      <c r="J244" s="64" t="s">
        <v>95</v>
      </c>
      <c r="K244" s="60">
        <v>1970.7</v>
      </c>
      <c r="L244" s="60">
        <f>+L245+L246</f>
        <v>0</v>
      </c>
      <c r="M244" s="65">
        <f t="shared" si="14"/>
        <v>0</v>
      </c>
      <c r="N244" s="138"/>
    </row>
    <row r="245" spans="1:14" s="20" customFormat="1" ht="25.5" customHeight="1">
      <c r="A245" s="13"/>
      <c r="B245" s="13"/>
      <c r="C245" s="153"/>
      <c r="D245" s="141"/>
      <c r="E245" s="150"/>
      <c r="F245" s="150"/>
      <c r="G245" s="150"/>
      <c r="H245" s="150"/>
      <c r="I245" s="150"/>
      <c r="J245" s="64" t="s">
        <v>93</v>
      </c>
      <c r="K245" s="60">
        <v>193151.8</v>
      </c>
      <c r="L245" s="60">
        <v>0</v>
      </c>
      <c r="M245" s="65">
        <f t="shared" si="14"/>
        <v>0</v>
      </c>
      <c r="N245" s="138"/>
    </row>
    <row r="246" spans="1:14" s="20" customFormat="1" ht="27" customHeight="1">
      <c r="A246" s="13"/>
      <c r="B246" s="13"/>
      <c r="C246" s="154"/>
      <c r="D246" s="142"/>
      <c r="E246" s="150"/>
      <c r="F246" s="150"/>
      <c r="G246" s="150"/>
      <c r="H246" s="150"/>
      <c r="I246" s="150"/>
      <c r="J246" s="64" t="s">
        <v>94</v>
      </c>
      <c r="K246" s="60">
        <v>1951</v>
      </c>
      <c r="L246" s="60">
        <v>0</v>
      </c>
      <c r="M246" s="65">
        <f t="shared" si="14"/>
        <v>0</v>
      </c>
      <c r="N246" s="139"/>
    </row>
    <row r="247" spans="1:14" s="20" customFormat="1" ht="36" customHeight="1">
      <c r="A247" s="13"/>
      <c r="B247" s="13"/>
      <c r="C247" s="23"/>
      <c r="D247" s="140" t="s">
        <v>331</v>
      </c>
      <c r="E247" s="150"/>
      <c r="F247" s="150"/>
      <c r="G247" s="150"/>
      <c r="H247" s="150"/>
      <c r="I247" s="150"/>
      <c r="J247" s="64" t="s">
        <v>132</v>
      </c>
      <c r="K247" s="60">
        <f>K248+K249</f>
        <v>1416.6</v>
      </c>
      <c r="L247" s="60">
        <f>L248+L249</f>
        <v>105.7</v>
      </c>
      <c r="M247" s="65">
        <f t="shared" si="14"/>
        <v>7.461527601298886</v>
      </c>
      <c r="N247" s="137" t="s">
        <v>280</v>
      </c>
    </row>
    <row r="248" spans="1:14" s="20" customFormat="1" ht="33.75" customHeight="1">
      <c r="A248" s="13"/>
      <c r="B248" s="13"/>
      <c r="C248" s="23"/>
      <c r="D248" s="141"/>
      <c r="E248" s="150"/>
      <c r="F248" s="150"/>
      <c r="G248" s="150"/>
      <c r="H248" s="150"/>
      <c r="I248" s="150"/>
      <c r="J248" s="64" t="s">
        <v>94</v>
      </c>
      <c r="K248" s="60">
        <v>1157.7</v>
      </c>
      <c r="L248" s="60">
        <v>0</v>
      </c>
      <c r="M248" s="65">
        <f t="shared" si="14"/>
        <v>0</v>
      </c>
      <c r="N248" s="138"/>
    </row>
    <row r="249" spans="1:14" s="20" customFormat="1" ht="26.25" customHeight="1">
      <c r="A249" s="13"/>
      <c r="B249" s="13"/>
      <c r="C249" s="23"/>
      <c r="D249" s="142"/>
      <c r="E249" s="150"/>
      <c r="F249" s="150"/>
      <c r="G249" s="150"/>
      <c r="H249" s="150"/>
      <c r="I249" s="150"/>
      <c r="J249" s="64" t="s">
        <v>95</v>
      </c>
      <c r="K249" s="60">
        <v>258.9</v>
      </c>
      <c r="L249" s="60">
        <v>105.7</v>
      </c>
      <c r="M249" s="65">
        <f t="shared" si="14"/>
        <v>40.82657396678255</v>
      </c>
      <c r="N249" s="139"/>
    </row>
    <row r="250" spans="1:14" s="20" customFormat="1" ht="21.75" customHeight="1">
      <c r="A250" s="13"/>
      <c r="B250" s="13"/>
      <c r="C250" s="23"/>
      <c r="D250" s="140" t="s">
        <v>261</v>
      </c>
      <c r="E250" s="150"/>
      <c r="F250" s="150"/>
      <c r="G250" s="150"/>
      <c r="H250" s="150"/>
      <c r="I250" s="150"/>
      <c r="J250" s="64" t="s">
        <v>132</v>
      </c>
      <c r="K250" s="60">
        <f>K251</f>
        <v>200</v>
      </c>
      <c r="L250" s="60">
        <f>L251</f>
        <v>93.4</v>
      </c>
      <c r="M250" s="65">
        <f t="shared" si="14"/>
        <v>46.7</v>
      </c>
      <c r="N250" s="137" t="s">
        <v>279</v>
      </c>
    </row>
    <row r="251" spans="1:14" s="20" customFormat="1" ht="26.25" customHeight="1">
      <c r="A251" s="13"/>
      <c r="B251" s="13"/>
      <c r="C251" s="23"/>
      <c r="D251" s="142"/>
      <c r="E251" s="151"/>
      <c r="F251" s="151"/>
      <c r="G251" s="151"/>
      <c r="H251" s="151"/>
      <c r="I251" s="151"/>
      <c r="J251" s="64" t="s">
        <v>95</v>
      </c>
      <c r="K251" s="60">
        <v>200</v>
      </c>
      <c r="L251" s="60">
        <v>93.4</v>
      </c>
      <c r="M251" s="65">
        <f t="shared" si="14"/>
        <v>46.7</v>
      </c>
      <c r="N251" s="139"/>
    </row>
    <row r="252" spans="1:14" s="20" customFormat="1" ht="275.25" customHeight="1">
      <c r="A252" s="13" t="s">
        <v>38</v>
      </c>
      <c r="B252" s="13" t="s">
        <v>2</v>
      </c>
      <c r="C252" s="152" t="s">
        <v>73</v>
      </c>
      <c r="D252" s="143" t="s">
        <v>38</v>
      </c>
      <c r="E252" s="149" t="s">
        <v>159</v>
      </c>
      <c r="F252" s="149" t="s">
        <v>290</v>
      </c>
      <c r="G252" s="149" t="s">
        <v>291</v>
      </c>
      <c r="H252" s="149" t="s">
        <v>290</v>
      </c>
      <c r="I252" s="149" t="s">
        <v>291</v>
      </c>
      <c r="J252" s="10" t="s">
        <v>152</v>
      </c>
      <c r="K252" s="62">
        <f>K253+K254</f>
        <v>140282.4</v>
      </c>
      <c r="L252" s="62">
        <f>L253+L254</f>
        <v>19174.6</v>
      </c>
      <c r="M252" s="63">
        <f t="shared" si="14"/>
        <v>13.6685713959841</v>
      </c>
      <c r="N252" s="137" t="s">
        <v>256</v>
      </c>
    </row>
    <row r="253" spans="1:14" s="20" customFormat="1" ht="16.5" customHeight="1">
      <c r="A253" s="13"/>
      <c r="B253" s="13"/>
      <c r="C253" s="153"/>
      <c r="D253" s="144"/>
      <c r="E253" s="150"/>
      <c r="F253" s="150"/>
      <c r="G253" s="150"/>
      <c r="H253" s="150"/>
      <c r="I253" s="150"/>
      <c r="J253" s="10" t="s">
        <v>94</v>
      </c>
      <c r="K253" s="62">
        <f>K259+K256</f>
        <v>122168</v>
      </c>
      <c r="L253" s="62">
        <f>L259+L256</f>
        <v>11430.9</v>
      </c>
      <c r="M253" s="63">
        <f t="shared" si="14"/>
        <v>9.356705520267173</v>
      </c>
      <c r="N253" s="138"/>
    </row>
    <row r="254" spans="1:14" s="20" customFormat="1" ht="40.5" customHeight="1">
      <c r="A254" s="13"/>
      <c r="B254" s="13"/>
      <c r="C254" s="153"/>
      <c r="D254" s="145"/>
      <c r="E254" s="150"/>
      <c r="F254" s="150"/>
      <c r="G254" s="150"/>
      <c r="H254" s="150"/>
      <c r="I254" s="150"/>
      <c r="J254" s="10" t="s">
        <v>95</v>
      </c>
      <c r="K254" s="62">
        <f>K266+K264+K262+K260+K257+K268</f>
        <v>18114.4</v>
      </c>
      <c r="L254" s="62">
        <f>L266+L264+L262+L260+L257+L268</f>
        <v>7743.7</v>
      </c>
      <c r="M254" s="63">
        <f t="shared" si="14"/>
        <v>42.7488627832001</v>
      </c>
      <c r="N254" s="139"/>
    </row>
    <row r="255" spans="1:14" s="20" customFormat="1" ht="23.25" customHeight="1">
      <c r="A255" s="13"/>
      <c r="B255" s="13"/>
      <c r="C255" s="153"/>
      <c r="D255" s="155" t="s">
        <v>160</v>
      </c>
      <c r="E255" s="150"/>
      <c r="F255" s="150"/>
      <c r="G255" s="150"/>
      <c r="H255" s="150"/>
      <c r="I255" s="150"/>
      <c r="J255" s="17" t="s">
        <v>132</v>
      </c>
      <c r="K255" s="129">
        <f>K256+K257</f>
        <v>50445.6</v>
      </c>
      <c r="L255" s="40">
        <f>L256+L257</f>
        <v>12804.8</v>
      </c>
      <c r="M255" s="78">
        <f aca="true" t="shared" si="15" ref="M255:M266">L255/K255*100</f>
        <v>25.38338328813613</v>
      </c>
      <c r="N255" s="137" t="s">
        <v>332</v>
      </c>
    </row>
    <row r="256" spans="1:14" s="20" customFormat="1" ht="23.25" customHeight="1">
      <c r="A256" s="13"/>
      <c r="B256" s="13"/>
      <c r="C256" s="153"/>
      <c r="D256" s="156"/>
      <c r="E256" s="150"/>
      <c r="F256" s="150"/>
      <c r="G256" s="150"/>
      <c r="H256" s="150"/>
      <c r="I256" s="150"/>
      <c r="J256" s="17" t="s">
        <v>94</v>
      </c>
      <c r="K256" s="40">
        <v>42168</v>
      </c>
      <c r="L256" s="40">
        <v>11430.9</v>
      </c>
      <c r="M256" s="78">
        <f t="shared" si="15"/>
        <v>27.107996585088216</v>
      </c>
      <c r="N256" s="138"/>
    </row>
    <row r="257" spans="1:14" s="20" customFormat="1" ht="23.25" customHeight="1">
      <c r="A257" s="13"/>
      <c r="B257" s="13"/>
      <c r="C257" s="153"/>
      <c r="D257" s="157"/>
      <c r="E257" s="150"/>
      <c r="F257" s="150"/>
      <c r="G257" s="150"/>
      <c r="H257" s="150"/>
      <c r="I257" s="150"/>
      <c r="J257" s="17" t="s">
        <v>95</v>
      </c>
      <c r="K257" s="40">
        <v>8277.6</v>
      </c>
      <c r="L257" s="40">
        <v>1373.9</v>
      </c>
      <c r="M257" s="78">
        <f t="shared" si="15"/>
        <v>16.597806127379915</v>
      </c>
      <c r="N257" s="139"/>
    </row>
    <row r="258" spans="1:14" s="20" customFormat="1" ht="23.25" customHeight="1">
      <c r="A258" s="13"/>
      <c r="B258" s="13"/>
      <c r="C258" s="153"/>
      <c r="D258" s="155" t="s">
        <v>333</v>
      </c>
      <c r="E258" s="150"/>
      <c r="F258" s="150"/>
      <c r="G258" s="150"/>
      <c r="H258" s="150"/>
      <c r="I258" s="150"/>
      <c r="J258" s="17" t="s">
        <v>132</v>
      </c>
      <c r="K258" s="40">
        <f>K259+K260</f>
        <v>80029</v>
      </c>
      <c r="L258" s="40">
        <f>L259+L260</f>
        <v>0</v>
      </c>
      <c r="M258" s="78">
        <f t="shared" si="15"/>
        <v>0</v>
      </c>
      <c r="N258" s="228" t="s">
        <v>334</v>
      </c>
    </row>
    <row r="259" spans="1:14" s="20" customFormat="1" ht="23.25" customHeight="1">
      <c r="A259" s="13"/>
      <c r="B259" s="13"/>
      <c r="C259" s="153"/>
      <c r="D259" s="156"/>
      <c r="E259" s="150"/>
      <c r="F259" s="150"/>
      <c r="G259" s="150"/>
      <c r="H259" s="150"/>
      <c r="I259" s="150"/>
      <c r="J259" s="17" t="s">
        <v>94</v>
      </c>
      <c r="K259" s="40">
        <v>80000</v>
      </c>
      <c r="L259" s="40">
        <v>0</v>
      </c>
      <c r="M259" s="78">
        <f t="shared" si="15"/>
        <v>0</v>
      </c>
      <c r="N259" s="229"/>
    </row>
    <row r="260" spans="1:14" s="20" customFormat="1" ht="26.25" customHeight="1">
      <c r="A260" s="13"/>
      <c r="B260" s="13"/>
      <c r="C260" s="153"/>
      <c r="D260" s="157"/>
      <c r="E260" s="150"/>
      <c r="F260" s="150"/>
      <c r="G260" s="150"/>
      <c r="H260" s="150"/>
      <c r="I260" s="150"/>
      <c r="J260" s="17" t="s">
        <v>95</v>
      </c>
      <c r="K260" s="40">
        <v>29</v>
      </c>
      <c r="L260" s="40">
        <v>0</v>
      </c>
      <c r="M260" s="78">
        <f t="shared" si="15"/>
        <v>0</v>
      </c>
      <c r="N260" s="230"/>
    </row>
    <row r="261" spans="1:14" s="20" customFormat="1" ht="69" customHeight="1">
      <c r="A261" s="13"/>
      <c r="B261" s="13"/>
      <c r="C261" s="153"/>
      <c r="D261" s="177" t="s">
        <v>335</v>
      </c>
      <c r="E261" s="150"/>
      <c r="F261" s="150"/>
      <c r="G261" s="150"/>
      <c r="H261" s="150"/>
      <c r="I261" s="150"/>
      <c r="J261" s="17" t="s">
        <v>132</v>
      </c>
      <c r="K261" s="40">
        <f>K262</f>
        <v>154.9</v>
      </c>
      <c r="L261" s="40">
        <f>L262</f>
        <v>154.9</v>
      </c>
      <c r="M261" s="78">
        <f t="shared" si="15"/>
        <v>100</v>
      </c>
      <c r="N261" s="137" t="s">
        <v>161</v>
      </c>
    </row>
    <row r="262" spans="1:14" s="20" customFormat="1" ht="23.25" customHeight="1">
      <c r="A262" s="13"/>
      <c r="B262" s="13"/>
      <c r="C262" s="153"/>
      <c r="D262" s="178"/>
      <c r="E262" s="150"/>
      <c r="F262" s="150"/>
      <c r="G262" s="150"/>
      <c r="H262" s="150"/>
      <c r="I262" s="150"/>
      <c r="J262" s="17" t="s">
        <v>95</v>
      </c>
      <c r="K262" s="40">
        <v>154.9</v>
      </c>
      <c r="L262" s="40">
        <v>154.9</v>
      </c>
      <c r="M262" s="78">
        <f t="shared" si="15"/>
        <v>100</v>
      </c>
      <c r="N262" s="139"/>
    </row>
    <row r="263" spans="1:14" s="20" customFormat="1" ht="35.25" customHeight="1">
      <c r="A263" s="13"/>
      <c r="B263" s="13"/>
      <c r="C263" s="153"/>
      <c r="D263" s="155" t="s">
        <v>336</v>
      </c>
      <c r="E263" s="150"/>
      <c r="F263" s="150"/>
      <c r="G263" s="150"/>
      <c r="H263" s="150"/>
      <c r="I263" s="150"/>
      <c r="J263" s="17" t="s">
        <v>132</v>
      </c>
      <c r="K263" s="40">
        <f>K264</f>
        <v>100</v>
      </c>
      <c r="L263" s="40">
        <f>L264</f>
        <v>0</v>
      </c>
      <c r="M263" s="78">
        <f t="shared" si="15"/>
        <v>0</v>
      </c>
      <c r="N263" s="137" t="s">
        <v>162</v>
      </c>
    </row>
    <row r="264" spans="1:14" s="20" customFormat="1" ht="72.75" customHeight="1">
      <c r="A264" s="13"/>
      <c r="B264" s="13"/>
      <c r="C264" s="153"/>
      <c r="D264" s="157"/>
      <c r="E264" s="150"/>
      <c r="F264" s="150"/>
      <c r="G264" s="150"/>
      <c r="H264" s="150"/>
      <c r="I264" s="150"/>
      <c r="J264" s="17" t="s">
        <v>95</v>
      </c>
      <c r="K264" s="40">
        <v>100</v>
      </c>
      <c r="L264" s="40">
        <v>0</v>
      </c>
      <c r="M264" s="78">
        <f t="shared" si="15"/>
        <v>0</v>
      </c>
      <c r="N264" s="139"/>
    </row>
    <row r="265" spans="1:14" s="20" customFormat="1" ht="72.75" customHeight="1">
      <c r="A265" s="13"/>
      <c r="B265" s="13"/>
      <c r="C265" s="153"/>
      <c r="D265" s="146" t="s">
        <v>163</v>
      </c>
      <c r="E265" s="150"/>
      <c r="F265" s="150"/>
      <c r="G265" s="150"/>
      <c r="H265" s="150"/>
      <c r="I265" s="150"/>
      <c r="J265" s="17" t="s">
        <v>132</v>
      </c>
      <c r="K265" s="40">
        <f>K266</f>
        <v>7950</v>
      </c>
      <c r="L265" s="40">
        <f>L266</f>
        <v>5895.1</v>
      </c>
      <c r="M265" s="78">
        <f t="shared" si="15"/>
        <v>74.15220125786163</v>
      </c>
      <c r="N265" s="137" t="s">
        <v>164</v>
      </c>
    </row>
    <row r="266" spans="1:14" s="20" customFormat="1" ht="81.75" customHeight="1">
      <c r="A266" s="13"/>
      <c r="B266" s="13"/>
      <c r="C266" s="154"/>
      <c r="D266" s="184"/>
      <c r="E266" s="150"/>
      <c r="F266" s="150"/>
      <c r="G266" s="150"/>
      <c r="H266" s="150"/>
      <c r="I266" s="150"/>
      <c r="J266" s="17" t="s">
        <v>95</v>
      </c>
      <c r="K266" s="40">
        <v>7950</v>
      </c>
      <c r="L266" s="40">
        <v>5895.1</v>
      </c>
      <c r="M266" s="78">
        <f t="shared" si="15"/>
        <v>74.15220125786163</v>
      </c>
      <c r="N266" s="139"/>
    </row>
    <row r="267" spans="1:14" s="20" customFormat="1" ht="50.25" customHeight="1">
      <c r="A267" s="13"/>
      <c r="B267" s="13"/>
      <c r="C267" s="14"/>
      <c r="D267" s="155" t="s">
        <v>337</v>
      </c>
      <c r="E267" s="150"/>
      <c r="F267" s="150"/>
      <c r="G267" s="150"/>
      <c r="H267" s="150"/>
      <c r="I267" s="150"/>
      <c r="J267" s="17" t="s">
        <v>132</v>
      </c>
      <c r="K267" s="40">
        <f>K268</f>
        <v>1602.9</v>
      </c>
      <c r="L267" s="40">
        <f>L268</f>
        <v>319.8</v>
      </c>
      <c r="M267" s="78">
        <f>L267/K267*100</f>
        <v>19.951338199513383</v>
      </c>
      <c r="N267" s="137" t="s">
        <v>161</v>
      </c>
    </row>
    <row r="268" spans="1:14" s="20" customFormat="1" ht="42.75" customHeight="1">
      <c r="A268" s="13"/>
      <c r="B268" s="13"/>
      <c r="C268" s="14"/>
      <c r="D268" s="157"/>
      <c r="E268" s="151"/>
      <c r="F268" s="151"/>
      <c r="G268" s="151"/>
      <c r="H268" s="151"/>
      <c r="I268" s="151"/>
      <c r="J268" s="17" t="s">
        <v>95</v>
      </c>
      <c r="K268" s="40">
        <v>1602.9</v>
      </c>
      <c r="L268" s="40">
        <v>319.8</v>
      </c>
      <c r="M268" s="78">
        <f>L268/K268*100</f>
        <v>19.951338199513383</v>
      </c>
      <c r="N268" s="139"/>
    </row>
    <row r="269" spans="1:15" s="20" customFormat="1" ht="33" customHeight="1">
      <c r="A269" s="13" t="s">
        <v>39</v>
      </c>
      <c r="B269" s="13" t="s">
        <v>2</v>
      </c>
      <c r="C269" s="152" t="s">
        <v>74</v>
      </c>
      <c r="D269" s="143" t="s">
        <v>39</v>
      </c>
      <c r="E269" s="149" t="s">
        <v>159</v>
      </c>
      <c r="F269" s="149" t="s">
        <v>290</v>
      </c>
      <c r="G269" s="149" t="s">
        <v>291</v>
      </c>
      <c r="H269" s="149" t="s">
        <v>290</v>
      </c>
      <c r="I269" s="149" t="s">
        <v>291</v>
      </c>
      <c r="J269" s="10" t="s">
        <v>135</v>
      </c>
      <c r="K269" s="93">
        <f>K270+K271</f>
        <v>2755.1000000000004</v>
      </c>
      <c r="L269" s="93">
        <f>L287+L285+L283+L281+L275+L273</f>
        <v>531.9</v>
      </c>
      <c r="M269" s="63">
        <f aca="true" t="shared" si="16" ref="M269:M281">L269/K269*100</f>
        <v>19.306014300751333</v>
      </c>
      <c r="N269" s="137" t="s">
        <v>128</v>
      </c>
      <c r="O269" s="74"/>
    </row>
    <row r="270" spans="1:15" s="20" customFormat="1" ht="24.75" customHeight="1">
      <c r="A270" s="13"/>
      <c r="B270" s="13"/>
      <c r="C270" s="153"/>
      <c r="D270" s="144"/>
      <c r="E270" s="150"/>
      <c r="F270" s="150"/>
      <c r="G270" s="150"/>
      <c r="H270" s="150"/>
      <c r="I270" s="150"/>
      <c r="J270" s="10" t="s">
        <v>94</v>
      </c>
      <c r="K270" s="62">
        <f>K276+K278</f>
        <v>916.8</v>
      </c>
      <c r="L270" s="62">
        <f>L278+L276</f>
        <v>0</v>
      </c>
      <c r="M270" s="63">
        <f t="shared" si="16"/>
        <v>0</v>
      </c>
      <c r="N270" s="138"/>
      <c r="O270" s="74"/>
    </row>
    <row r="271" spans="1:15" s="20" customFormat="1" ht="18" customHeight="1">
      <c r="A271" s="13"/>
      <c r="B271" s="13"/>
      <c r="C271" s="153"/>
      <c r="D271" s="145"/>
      <c r="E271" s="150"/>
      <c r="F271" s="150"/>
      <c r="G271" s="150"/>
      <c r="H271" s="150"/>
      <c r="I271" s="150"/>
      <c r="J271" s="10" t="s">
        <v>145</v>
      </c>
      <c r="K271" s="62">
        <f>K273+K275+K279+K281+K283+K285+K287+K289+K291</f>
        <v>1838.3000000000002</v>
      </c>
      <c r="L271" s="62">
        <f>L281+L275+L273+L279+L283+L285+L287+L289+L291</f>
        <v>531.9</v>
      </c>
      <c r="M271" s="63">
        <f t="shared" si="16"/>
        <v>28.9343415111788</v>
      </c>
      <c r="N271" s="139"/>
      <c r="O271" s="74"/>
    </row>
    <row r="272" spans="1:15" s="20" customFormat="1" ht="28.5" customHeight="1">
      <c r="A272" s="13"/>
      <c r="B272" s="13"/>
      <c r="C272" s="153"/>
      <c r="D272" s="140" t="s">
        <v>181</v>
      </c>
      <c r="E272" s="150"/>
      <c r="F272" s="150"/>
      <c r="G272" s="150"/>
      <c r="H272" s="150"/>
      <c r="I272" s="150"/>
      <c r="J272" s="17" t="s">
        <v>135</v>
      </c>
      <c r="K272" s="40">
        <f>K273</f>
        <v>267.1</v>
      </c>
      <c r="L272" s="40">
        <f>L273</f>
        <v>132.6</v>
      </c>
      <c r="M272" s="78">
        <f t="shared" si="16"/>
        <v>49.64432796705353</v>
      </c>
      <c r="N272" s="108"/>
      <c r="O272" s="74"/>
    </row>
    <row r="273" spans="1:15" s="20" customFormat="1" ht="25.5" customHeight="1">
      <c r="A273" s="13"/>
      <c r="B273" s="13"/>
      <c r="C273" s="153"/>
      <c r="D273" s="141"/>
      <c r="E273" s="150"/>
      <c r="F273" s="150"/>
      <c r="G273" s="150"/>
      <c r="H273" s="150"/>
      <c r="I273" s="150"/>
      <c r="J273" s="17" t="s">
        <v>182</v>
      </c>
      <c r="K273" s="40">
        <v>267.1</v>
      </c>
      <c r="L273" s="40">
        <v>132.6</v>
      </c>
      <c r="M273" s="78">
        <f t="shared" si="16"/>
        <v>49.64432796705353</v>
      </c>
      <c r="N273" s="108"/>
      <c r="O273" s="74"/>
    </row>
    <row r="274" spans="1:15" s="20" customFormat="1" ht="28.5" customHeight="1">
      <c r="A274" s="13"/>
      <c r="B274" s="13"/>
      <c r="C274" s="153"/>
      <c r="D274" s="140" t="s">
        <v>341</v>
      </c>
      <c r="E274" s="150"/>
      <c r="F274" s="150"/>
      <c r="G274" s="150"/>
      <c r="H274" s="150"/>
      <c r="I274" s="150"/>
      <c r="J274" s="17" t="s">
        <v>132</v>
      </c>
      <c r="K274" s="40">
        <f>K275+K276</f>
        <v>1165.1</v>
      </c>
      <c r="L274" s="40">
        <f>L275</f>
        <v>0</v>
      </c>
      <c r="M274" s="78">
        <f t="shared" si="16"/>
        <v>0</v>
      </c>
      <c r="N274" s="137" t="s">
        <v>340</v>
      </c>
      <c r="O274" s="74"/>
    </row>
    <row r="275" spans="1:15" s="20" customFormat="1" ht="21.75" customHeight="1">
      <c r="A275" s="13"/>
      <c r="B275" s="13"/>
      <c r="C275" s="153"/>
      <c r="D275" s="141"/>
      <c r="E275" s="150"/>
      <c r="F275" s="150"/>
      <c r="G275" s="150"/>
      <c r="H275" s="150"/>
      <c r="I275" s="150"/>
      <c r="J275" s="17" t="s">
        <v>182</v>
      </c>
      <c r="K275" s="40">
        <v>248.3</v>
      </c>
      <c r="L275" s="40">
        <v>0</v>
      </c>
      <c r="M275" s="78">
        <f t="shared" si="16"/>
        <v>0</v>
      </c>
      <c r="N275" s="138"/>
      <c r="O275" s="74"/>
    </row>
    <row r="276" spans="1:15" s="20" customFormat="1" ht="21.75" customHeight="1">
      <c r="A276" s="13"/>
      <c r="B276" s="13"/>
      <c r="C276" s="153"/>
      <c r="D276" s="142"/>
      <c r="E276" s="150"/>
      <c r="F276" s="150"/>
      <c r="G276" s="150"/>
      <c r="H276" s="150"/>
      <c r="I276" s="150"/>
      <c r="J276" s="17" t="s">
        <v>94</v>
      </c>
      <c r="K276" s="40">
        <v>916.8</v>
      </c>
      <c r="L276" s="40">
        <v>0</v>
      </c>
      <c r="M276" s="78">
        <f t="shared" si="16"/>
        <v>0</v>
      </c>
      <c r="N276" s="139"/>
      <c r="O276" s="74"/>
    </row>
    <row r="277" spans="1:15" s="20" customFormat="1" ht="37.5" customHeight="1" hidden="1">
      <c r="A277" s="13"/>
      <c r="B277" s="13"/>
      <c r="C277" s="153"/>
      <c r="D277" s="140"/>
      <c r="E277" s="150"/>
      <c r="F277" s="150"/>
      <c r="G277" s="150"/>
      <c r="H277" s="150"/>
      <c r="I277" s="150"/>
      <c r="J277" s="17" t="s">
        <v>132</v>
      </c>
      <c r="K277" s="40">
        <f>K278+K279</f>
        <v>0</v>
      </c>
      <c r="L277" s="40">
        <f>L278+L279</f>
        <v>0</v>
      </c>
      <c r="M277" s="78" t="e">
        <f t="shared" si="16"/>
        <v>#DIV/0!</v>
      </c>
      <c r="N277" s="137"/>
      <c r="O277" s="74"/>
    </row>
    <row r="278" spans="1:15" s="20" customFormat="1" ht="27.75" customHeight="1" hidden="1">
      <c r="A278" s="13"/>
      <c r="B278" s="13"/>
      <c r="C278" s="153"/>
      <c r="D278" s="141"/>
      <c r="E278" s="150"/>
      <c r="F278" s="150"/>
      <c r="G278" s="150"/>
      <c r="H278" s="150"/>
      <c r="I278" s="150"/>
      <c r="J278" s="17" t="s">
        <v>94</v>
      </c>
      <c r="K278" s="40">
        <v>0</v>
      </c>
      <c r="L278" s="40">
        <v>0</v>
      </c>
      <c r="M278" s="78" t="e">
        <f t="shared" si="16"/>
        <v>#DIV/0!</v>
      </c>
      <c r="N278" s="139"/>
      <c r="O278" s="74"/>
    </row>
    <row r="279" spans="1:15" s="20" customFormat="1" ht="21" customHeight="1" hidden="1">
      <c r="A279" s="13"/>
      <c r="B279" s="13"/>
      <c r="C279" s="153"/>
      <c r="D279" s="142"/>
      <c r="E279" s="150"/>
      <c r="F279" s="150"/>
      <c r="G279" s="150"/>
      <c r="H279" s="150"/>
      <c r="I279" s="150"/>
      <c r="J279" s="17" t="s">
        <v>145</v>
      </c>
      <c r="K279" s="40">
        <v>0</v>
      </c>
      <c r="L279" s="40">
        <v>0</v>
      </c>
      <c r="M279" s="78" t="e">
        <f t="shared" si="16"/>
        <v>#DIV/0!</v>
      </c>
      <c r="N279" s="109"/>
      <c r="O279" s="74"/>
    </row>
    <row r="280" spans="1:15" s="20" customFormat="1" ht="25.5" customHeight="1">
      <c r="A280" s="13"/>
      <c r="B280" s="13"/>
      <c r="C280" s="153"/>
      <c r="D280" s="140" t="s">
        <v>183</v>
      </c>
      <c r="E280" s="150"/>
      <c r="F280" s="150"/>
      <c r="G280" s="150"/>
      <c r="H280" s="150"/>
      <c r="I280" s="150"/>
      <c r="J280" s="17" t="s">
        <v>132</v>
      </c>
      <c r="K280" s="40">
        <f>K281</f>
        <v>44.2</v>
      </c>
      <c r="L280" s="40">
        <f>L281</f>
        <v>37.5</v>
      </c>
      <c r="M280" s="78">
        <f t="shared" si="16"/>
        <v>84.84162895927602</v>
      </c>
      <c r="N280" s="219"/>
      <c r="O280" s="74"/>
    </row>
    <row r="281" spans="1:15" s="20" customFormat="1" ht="27" customHeight="1">
      <c r="A281" s="13"/>
      <c r="B281" s="13"/>
      <c r="C281" s="154"/>
      <c r="D281" s="142"/>
      <c r="E281" s="150"/>
      <c r="F281" s="150"/>
      <c r="G281" s="150"/>
      <c r="H281" s="150"/>
      <c r="I281" s="150"/>
      <c r="J281" s="17" t="s">
        <v>339</v>
      </c>
      <c r="K281" s="40">
        <v>44.2</v>
      </c>
      <c r="L281" s="40">
        <v>37.5</v>
      </c>
      <c r="M281" s="78">
        <f t="shared" si="16"/>
        <v>84.84162895927602</v>
      </c>
      <c r="N281" s="215"/>
      <c r="O281" s="74"/>
    </row>
    <row r="282" spans="1:15" s="20" customFormat="1" ht="24.75" customHeight="1">
      <c r="A282" s="13"/>
      <c r="B282" s="13"/>
      <c r="C282" s="23"/>
      <c r="D282" s="155" t="s">
        <v>286</v>
      </c>
      <c r="E282" s="150"/>
      <c r="F282" s="150"/>
      <c r="G282" s="150"/>
      <c r="H282" s="150"/>
      <c r="I282" s="150"/>
      <c r="J282" s="17" t="s">
        <v>132</v>
      </c>
      <c r="K282" s="40">
        <f>K283</f>
        <v>434.2</v>
      </c>
      <c r="L282" s="40">
        <f>L283</f>
        <v>181.7</v>
      </c>
      <c r="M282" s="78">
        <f aca="true" t="shared" si="17" ref="M282:M287">L282/K282*100</f>
        <v>41.847075080608015</v>
      </c>
      <c r="N282" s="137" t="s">
        <v>287</v>
      </c>
      <c r="O282" s="74"/>
    </row>
    <row r="283" spans="1:15" s="20" customFormat="1" ht="22.5" customHeight="1">
      <c r="A283" s="13"/>
      <c r="B283" s="13"/>
      <c r="C283" s="23"/>
      <c r="D283" s="157"/>
      <c r="E283" s="150"/>
      <c r="F283" s="150"/>
      <c r="G283" s="150"/>
      <c r="H283" s="150"/>
      <c r="I283" s="150"/>
      <c r="J283" s="17" t="s">
        <v>182</v>
      </c>
      <c r="K283" s="40">
        <v>434.2</v>
      </c>
      <c r="L283" s="40">
        <v>181.7</v>
      </c>
      <c r="M283" s="78">
        <f t="shared" si="17"/>
        <v>41.847075080608015</v>
      </c>
      <c r="N283" s="139"/>
      <c r="O283" s="74"/>
    </row>
    <row r="284" spans="1:15" s="20" customFormat="1" ht="21.75" customHeight="1">
      <c r="A284" s="13"/>
      <c r="B284" s="13"/>
      <c r="C284" s="23"/>
      <c r="D284" s="155" t="s">
        <v>342</v>
      </c>
      <c r="E284" s="150"/>
      <c r="F284" s="150"/>
      <c r="G284" s="150"/>
      <c r="H284" s="150"/>
      <c r="I284" s="150"/>
      <c r="J284" s="17" t="s">
        <v>132</v>
      </c>
      <c r="K284" s="40">
        <f>K285</f>
        <v>720.5</v>
      </c>
      <c r="L284" s="40">
        <f>L285</f>
        <v>180.1</v>
      </c>
      <c r="M284" s="78">
        <f t="shared" si="17"/>
        <v>24.99653018736988</v>
      </c>
      <c r="N284" s="137" t="s">
        <v>343</v>
      </c>
      <c r="O284" s="74"/>
    </row>
    <row r="285" spans="1:15" s="20" customFormat="1" ht="48" customHeight="1">
      <c r="A285" s="13"/>
      <c r="B285" s="13"/>
      <c r="C285" s="23"/>
      <c r="D285" s="157"/>
      <c r="E285" s="150"/>
      <c r="F285" s="150"/>
      <c r="G285" s="150"/>
      <c r="H285" s="150"/>
      <c r="I285" s="150"/>
      <c r="J285" s="17" t="s">
        <v>182</v>
      </c>
      <c r="K285" s="40">
        <v>720.5</v>
      </c>
      <c r="L285" s="40">
        <v>180.1</v>
      </c>
      <c r="M285" s="78">
        <f t="shared" si="17"/>
        <v>24.99653018736988</v>
      </c>
      <c r="N285" s="139"/>
      <c r="O285" s="74"/>
    </row>
    <row r="286" spans="1:15" s="20" customFormat="1" ht="27" customHeight="1">
      <c r="A286" s="13"/>
      <c r="B286" s="13"/>
      <c r="C286" s="23"/>
      <c r="D286" s="155" t="s">
        <v>344</v>
      </c>
      <c r="E286" s="150"/>
      <c r="F286" s="150"/>
      <c r="G286" s="150"/>
      <c r="H286" s="150"/>
      <c r="I286" s="150"/>
      <c r="J286" s="17" t="s">
        <v>132</v>
      </c>
      <c r="K286" s="40">
        <f>K287</f>
        <v>24</v>
      </c>
      <c r="L286" s="40">
        <f>L287</f>
        <v>0</v>
      </c>
      <c r="M286" s="78">
        <f t="shared" si="17"/>
        <v>0</v>
      </c>
      <c r="N286" s="137" t="s">
        <v>288</v>
      </c>
      <c r="O286" s="74"/>
    </row>
    <row r="287" spans="1:15" s="20" customFormat="1" ht="22.5" customHeight="1">
      <c r="A287" s="13"/>
      <c r="B287" s="13"/>
      <c r="C287" s="23"/>
      <c r="D287" s="157"/>
      <c r="E287" s="150"/>
      <c r="F287" s="150"/>
      <c r="G287" s="150"/>
      <c r="H287" s="150"/>
      <c r="I287" s="150"/>
      <c r="J287" s="17" t="s">
        <v>182</v>
      </c>
      <c r="K287" s="40">
        <v>24</v>
      </c>
      <c r="L287" s="40">
        <v>0</v>
      </c>
      <c r="M287" s="78">
        <f t="shared" si="17"/>
        <v>0</v>
      </c>
      <c r="N287" s="139"/>
      <c r="O287" s="74"/>
    </row>
    <row r="288" spans="1:15" s="20" customFormat="1" ht="22.5" customHeight="1">
      <c r="A288" s="13"/>
      <c r="B288" s="13"/>
      <c r="C288" s="23"/>
      <c r="D288" s="155" t="s">
        <v>338</v>
      </c>
      <c r="E288" s="150"/>
      <c r="F288" s="150"/>
      <c r="G288" s="150"/>
      <c r="H288" s="150"/>
      <c r="I288" s="150"/>
      <c r="J288" s="17" t="s">
        <v>132</v>
      </c>
      <c r="K288" s="40">
        <f>K289</f>
        <v>25</v>
      </c>
      <c r="L288" s="40">
        <f>L289</f>
        <v>0</v>
      </c>
      <c r="M288" s="78">
        <f>L288/K288*100</f>
        <v>0</v>
      </c>
      <c r="N288" s="219"/>
      <c r="O288" s="74"/>
    </row>
    <row r="289" spans="1:15" s="20" customFormat="1" ht="31.5" customHeight="1">
      <c r="A289" s="13"/>
      <c r="B289" s="13"/>
      <c r="C289" s="23"/>
      <c r="D289" s="156"/>
      <c r="E289" s="150"/>
      <c r="F289" s="150"/>
      <c r="G289" s="150"/>
      <c r="H289" s="150"/>
      <c r="I289" s="150"/>
      <c r="J289" s="17" t="s">
        <v>145</v>
      </c>
      <c r="K289" s="40">
        <v>25</v>
      </c>
      <c r="L289" s="40">
        <v>0</v>
      </c>
      <c r="M289" s="78">
        <f>L289/K289*100</f>
        <v>0</v>
      </c>
      <c r="N289" s="215"/>
      <c r="O289" s="74"/>
    </row>
    <row r="290" spans="1:15" s="20" customFormat="1" ht="22.5" customHeight="1">
      <c r="A290" s="13"/>
      <c r="B290" s="13"/>
      <c r="C290" s="23"/>
      <c r="D290" s="155" t="s">
        <v>345</v>
      </c>
      <c r="E290" s="150"/>
      <c r="F290" s="150"/>
      <c r="G290" s="150"/>
      <c r="H290" s="150"/>
      <c r="I290" s="150"/>
      <c r="J290" s="17" t="s">
        <v>132</v>
      </c>
      <c r="K290" s="40">
        <f>K291</f>
        <v>75</v>
      </c>
      <c r="L290" s="40">
        <f>L291</f>
        <v>0</v>
      </c>
      <c r="M290" s="78">
        <f>L290/K290*100</f>
        <v>0</v>
      </c>
      <c r="N290" s="137" t="s">
        <v>346</v>
      </c>
      <c r="O290" s="74"/>
    </row>
    <row r="291" spans="1:15" s="20" customFormat="1" ht="22.5" customHeight="1">
      <c r="A291" s="13"/>
      <c r="B291" s="13"/>
      <c r="C291" s="23"/>
      <c r="D291" s="157"/>
      <c r="E291" s="151"/>
      <c r="F291" s="151"/>
      <c r="G291" s="151"/>
      <c r="H291" s="151"/>
      <c r="I291" s="151"/>
      <c r="J291" s="17" t="s">
        <v>145</v>
      </c>
      <c r="K291" s="40">
        <v>75</v>
      </c>
      <c r="L291" s="40">
        <v>0</v>
      </c>
      <c r="M291" s="78">
        <f>L291/K291*100</f>
        <v>0</v>
      </c>
      <c r="N291" s="139"/>
      <c r="O291" s="74"/>
    </row>
    <row r="292" spans="1:14" s="20" customFormat="1" ht="28.5" customHeight="1">
      <c r="A292" s="13" t="s">
        <v>40</v>
      </c>
      <c r="B292" s="13" t="s">
        <v>2</v>
      </c>
      <c r="C292" s="152" t="s">
        <v>75</v>
      </c>
      <c r="D292" s="202" t="s">
        <v>149</v>
      </c>
      <c r="E292" s="149" t="s">
        <v>141</v>
      </c>
      <c r="F292" s="149" t="s">
        <v>290</v>
      </c>
      <c r="G292" s="149" t="s">
        <v>291</v>
      </c>
      <c r="H292" s="149" t="s">
        <v>290</v>
      </c>
      <c r="I292" s="185" t="s">
        <v>291</v>
      </c>
      <c r="J292" s="10" t="s">
        <v>150</v>
      </c>
      <c r="K292" s="62">
        <f>K293+K294</f>
        <v>11878.4</v>
      </c>
      <c r="L292" s="62">
        <f>L293+L294</f>
        <v>7751.2</v>
      </c>
      <c r="M292" s="63">
        <f aca="true" t="shared" si="18" ref="M292:M304">L292/K292*100</f>
        <v>65.25457974137932</v>
      </c>
      <c r="N292" s="168" t="s">
        <v>349</v>
      </c>
    </row>
    <row r="293" spans="1:14" s="20" customFormat="1" ht="28.5" customHeight="1">
      <c r="A293" s="13"/>
      <c r="B293" s="13"/>
      <c r="C293" s="153"/>
      <c r="D293" s="203"/>
      <c r="E293" s="150"/>
      <c r="F293" s="150"/>
      <c r="G293" s="150"/>
      <c r="H293" s="150"/>
      <c r="I293" s="186"/>
      <c r="J293" s="10" t="s">
        <v>93</v>
      </c>
      <c r="K293" s="62">
        <f>K300+K297</f>
        <v>7204.5</v>
      </c>
      <c r="L293" s="62">
        <f>L300+L297</f>
        <v>5591.3</v>
      </c>
      <c r="M293" s="63">
        <f t="shared" si="18"/>
        <v>77.60843916996322</v>
      </c>
      <c r="N293" s="168"/>
    </row>
    <row r="294" spans="1:14" s="20" customFormat="1" ht="23.25" customHeight="1">
      <c r="A294" s="13"/>
      <c r="B294" s="13"/>
      <c r="C294" s="153"/>
      <c r="D294" s="203"/>
      <c r="E294" s="150"/>
      <c r="F294" s="150"/>
      <c r="G294" s="150"/>
      <c r="H294" s="150"/>
      <c r="I294" s="186"/>
      <c r="J294" s="10" t="s">
        <v>94</v>
      </c>
      <c r="K294" s="62">
        <f>K323+K303+K301+K298</f>
        <v>4673.9</v>
      </c>
      <c r="L294" s="62">
        <f>L323+L303+L301+L298+L325</f>
        <v>2159.8999999999996</v>
      </c>
      <c r="M294" s="63">
        <f t="shared" si="18"/>
        <v>46.211942917049996</v>
      </c>
      <c r="N294" s="168"/>
    </row>
    <row r="295" spans="1:14" s="20" customFormat="1" ht="24" customHeight="1">
      <c r="A295" s="13"/>
      <c r="B295" s="13"/>
      <c r="C295" s="153"/>
      <c r="D295" s="204"/>
      <c r="E295" s="150"/>
      <c r="F295" s="150"/>
      <c r="G295" s="150"/>
      <c r="H295" s="150"/>
      <c r="I295" s="186"/>
      <c r="J295" s="10" t="s">
        <v>95</v>
      </c>
      <c r="K295" s="62">
        <v>0</v>
      </c>
      <c r="L295" s="62">
        <v>0</v>
      </c>
      <c r="M295" s="63" t="e">
        <f t="shared" si="18"/>
        <v>#DIV/0!</v>
      </c>
      <c r="N295" s="168"/>
    </row>
    <row r="296" spans="1:14" s="20" customFormat="1" ht="21" customHeight="1">
      <c r="A296" s="13"/>
      <c r="B296" s="13"/>
      <c r="C296" s="153"/>
      <c r="D296" s="163" t="s">
        <v>237</v>
      </c>
      <c r="E296" s="150"/>
      <c r="F296" s="150"/>
      <c r="G296" s="150"/>
      <c r="H296" s="150"/>
      <c r="I296" s="186"/>
      <c r="J296" s="17" t="s">
        <v>135</v>
      </c>
      <c r="K296" s="86">
        <f>K297+K298</f>
        <v>9954.1</v>
      </c>
      <c r="L296" s="60">
        <f>L297+L298</f>
        <v>7075.200000000001</v>
      </c>
      <c r="M296" s="61">
        <f t="shared" si="18"/>
        <v>71.07824916366121</v>
      </c>
      <c r="N296" s="168"/>
    </row>
    <row r="297" spans="1:14" s="20" customFormat="1" ht="21" customHeight="1">
      <c r="A297" s="13"/>
      <c r="B297" s="13"/>
      <c r="C297" s="153"/>
      <c r="D297" s="164"/>
      <c r="E297" s="150"/>
      <c r="F297" s="150"/>
      <c r="G297" s="150"/>
      <c r="H297" s="150"/>
      <c r="I297" s="186"/>
      <c r="J297" s="17" t="s">
        <v>93</v>
      </c>
      <c r="K297" s="86">
        <v>7204.5</v>
      </c>
      <c r="L297" s="60">
        <v>5591.3</v>
      </c>
      <c r="M297" s="61">
        <f t="shared" si="18"/>
        <v>77.60843916996322</v>
      </c>
      <c r="N297" s="168"/>
    </row>
    <row r="298" spans="1:14" s="20" customFormat="1" ht="21.75" customHeight="1">
      <c r="A298" s="13"/>
      <c r="B298" s="13"/>
      <c r="C298" s="153"/>
      <c r="D298" s="165"/>
      <c r="E298" s="150"/>
      <c r="F298" s="150"/>
      <c r="G298" s="150"/>
      <c r="H298" s="150"/>
      <c r="I298" s="186"/>
      <c r="J298" s="17" t="s">
        <v>94</v>
      </c>
      <c r="K298" s="86">
        <v>2749.6</v>
      </c>
      <c r="L298" s="60">
        <v>1483.9</v>
      </c>
      <c r="M298" s="61">
        <f t="shared" si="18"/>
        <v>53.96784986907187</v>
      </c>
      <c r="N298" s="168"/>
    </row>
    <row r="299" spans="1:14" s="20" customFormat="1" ht="2.25" customHeight="1" hidden="1">
      <c r="A299" s="13"/>
      <c r="B299" s="13"/>
      <c r="C299" s="153"/>
      <c r="D299" s="163"/>
      <c r="E299" s="150"/>
      <c r="F299" s="150"/>
      <c r="G299" s="150"/>
      <c r="H299" s="150"/>
      <c r="I299" s="186"/>
      <c r="J299" s="17"/>
      <c r="K299" s="86"/>
      <c r="L299" s="60"/>
      <c r="M299" s="61"/>
      <c r="N299" s="168"/>
    </row>
    <row r="300" spans="1:14" s="20" customFormat="1" ht="25.5" customHeight="1" hidden="1">
      <c r="A300" s="13"/>
      <c r="B300" s="13"/>
      <c r="C300" s="153"/>
      <c r="D300" s="164"/>
      <c r="E300" s="150"/>
      <c r="F300" s="150"/>
      <c r="G300" s="150"/>
      <c r="H300" s="150"/>
      <c r="I300" s="186"/>
      <c r="J300" s="17"/>
      <c r="K300" s="86"/>
      <c r="L300" s="87"/>
      <c r="M300" s="61"/>
      <c r="N300" s="168"/>
    </row>
    <row r="301" spans="1:14" s="20" customFormat="1" ht="22.5" customHeight="1" hidden="1">
      <c r="A301" s="13"/>
      <c r="B301" s="13"/>
      <c r="C301" s="153"/>
      <c r="D301" s="165"/>
      <c r="E301" s="150"/>
      <c r="F301" s="150"/>
      <c r="G301" s="150"/>
      <c r="H301" s="150"/>
      <c r="I301" s="186"/>
      <c r="J301" s="17"/>
      <c r="K301" s="86"/>
      <c r="L301" s="87"/>
      <c r="M301" s="61"/>
      <c r="N301" s="168"/>
    </row>
    <row r="302" spans="1:14" s="20" customFormat="1" ht="27" customHeight="1">
      <c r="A302" s="13"/>
      <c r="B302" s="13"/>
      <c r="C302" s="153"/>
      <c r="D302" s="205" t="s">
        <v>233</v>
      </c>
      <c r="E302" s="150"/>
      <c r="F302" s="150"/>
      <c r="G302" s="150"/>
      <c r="H302" s="150"/>
      <c r="I302" s="186"/>
      <c r="J302" s="17" t="s">
        <v>135</v>
      </c>
      <c r="K302" s="86">
        <f>K303</f>
        <v>1466</v>
      </c>
      <c r="L302" s="60">
        <f>L303</f>
        <v>647.8</v>
      </c>
      <c r="M302" s="61">
        <f t="shared" si="18"/>
        <v>44.18826739427012</v>
      </c>
      <c r="N302" s="168"/>
    </row>
    <row r="303" spans="1:14" s="20" customFormat="1" ht="17.25" customHeight="1">
      <c r="A303" s="13"/>
      <c r="B303" s="13"/>
      <c r="C303" s="153"/>
      <c r="D303" s="207"/>
      <c r="E303" s="150"/>
      <c r="F303" s="150"/>
      <c r="G303" s="150"/>
      <c r="H303" s="150"/>
      <c r="I303" s="186"/>
      <c r="J303" s="17" t="s">
        <v>94</v>
      </c>
      <c r="K303" s="60">
        <v>1466</v>
      </c>
      <c r="L303" s="60">
        <v>647.8</v>
      </c>
      <c r="M303" s="61">
        <f t="shared" si="18"/>
        <v>44.18826739427012</v>
      </c>
      <c r="N303" s="168"/>
    </row>
    <row r="304" spans="1:14" s="20" customFormat="1" ht="41.25" customHeight="1">
      <c r="A304" s="13" t="s">
        <v>41</v>
      </c>
      <c r="B304" s="13" t="s">
        <v>2</v>
      </c>
      <c r="C304" s="153"/>
      <c r="D304" s="205" t="s">
        <v>236</v>
      </c>
      <c r="E304" s="150"/>
      <c r="F304" s="150"/>
      <c r="G304" s="150"/>
      <c r="H304" s="150"/>
      <c r="I304" s="186"/>
      <c r="J304" s="64" t="s">
        <v>152</v>
      </c>
      <c r="K304" s="60">
        <f>K323</f>
        <v>458.3</v>
      </c>
      <c r="L304" s="60">
        <f>L323</f>
        <v>0</v>
      </c>
      <c r="M304" s="61">
        <f t="shared" si="18"/>
        <v>0</v>
      </c>
      <c r="N304" s="168"/>
    </row>
    <row r="305" spans="1:14" s="20" customFormat="1" ht="15.75" customHeight="1" hidden="1">
      <c r="A305" s="13"/>
      <c r="B305" s="13"/>
      <c r="C305" s="153"/>
      <c r="D305" s="206"/>
      <c r="E305" s="150"/>
      <c r="F305" s="150"/>
      <c r="G305" s="150"/>
      <c r="H305" s="150"/>
      <c r="I305" s="186"/>
      <c r="J305" s="17"/>
      <c r="K305" s="60"/>
      <c r="L305" s="60"/>
      <c r="M305" s="61"/>
      <c r="N305" s="168"/>
    </row>
    <row r="306" spans="1:14" s="20" customFormat="1" ht="15.75" customHeight="1" hidden="1">
      <c r="A306" s="13"/>
      <c r="B306" s="13"/>
      <c r="C306" s="153"/>
      <c r="D306" s="206"/>
      <c r="E306" s="150"/>
      <c r="F306" s="150"/>
      <c r="G306" s="150"/>
      <c r="H306" s="150"/>
      <c r="I306" s="186"/>
      <c r="J306" s="27"/>
      <c r="K306" s="26"/>
      <c r="L306" s="26"/>
      <c r="M306" s="33"/>
      <c r="N306" s="168"/>
    </row>
    <row r="307" spans="1:14" s="20" customFormat="1" ht="19.5" customHeight="1" hidden="1">
      <c r="A307" s="13"/>
      <c r="B307" s="13"/>
      <c r="C307" s="153"/>
      <c r="D307" s="206"/>
      <c r="E307" s="150"/>
      <c r="F307" s="150"/>
      <c r="G307" s="150"/>
      <c r="H307" s="150"/>
      <c r="I307" s="186"/>
      <c r="J307" s="19"/>
      <c r="K307" s="19"/>
      <c r="L307" s="19"/>
      <c r="M307" s="19"/>
      <c r="N307" s="168"/>
    </row>
    <row r="308" spans="1:14" s="20" customFormat="1" ht="15.75" customHeight="1" hidden="1">
      <c r="A308" s="13"/>
      <c r="B308" s="13"/>
      <c r="C308" s="153"/>
      <c r="D308" s="206"/>
      <c r="E308" s="150"/>
      <c r="F308" s="150"/>
      <c r="G308" s="150"/>
      <c r="H308" s="150"/>
      <c r="I308" s="186"/>
      <c r="J308" s="19"/>
      <c r="K308" s="19"/>
      <c r="L308" s="19"/>
      <c r="M308" s="19"/>
      <c r="N308" s="168"/>
    </row>
    <row r="309" spans="1:14" s="20" customFormat="1" ht="12.75" customHeight="1" hidden="1">
      <c r="A309" s="13" t="s">
        <v>42</v>
      </c>
      <c r="B309" s="13" t="s">
        <v>2</v>
      </c>
      <c r="C309" s="153"/>
      <c r="D309" s="206"/>
      <c r="E309" s="150"/>
      <c r="F309" s="150"/>
      <c r="G309" s="150"/>
      <c r="H309" s="150"/>
      <c r="I309" s="186"/>
      <c r="J309" s="19"/>
      <c r="K309" s="19"/>
      <c r="L309" s="19"/>
      <c r="M309" s="19"/>
      <c r="N309" s="110"/>
    </row>
    <row r="310" spans="1:14" s="20" customFormat="1" ht="60" customHeight="1" hidden="1">
      <c r="A310" s="13" t="s">
        <v>8</v>
      </c>
      <c r="B310" s="13" t="s">
        <v>2</v>
      </c>
      <c r="C310" s="153"/>
      <c r="D310" s="206"/>
      <c r="E310" s="150"/>
      <c r="F310" s="150"/>
      <c r="G310" s="150"/>
      <c r="H310" s="150"/>
      <c r="I310" s="186"/>
      <c r="J310" s="27"/>
      <c r="K310" s="28">
        <f>K311+K313</f>
        <v>253</v>
      </c>
      <c r="L310" s="28">
        <f>L311+L313</f>
        <v>34.2</v>
      </c>
      <c r="M310" s="29">
        <f aca="true" t="shared" si="19" ref="M310:M322">L310/K310*100</f>
        <v>13.517786561264824</v>
      </c>
      <c r="N310" s="107"/>
    </row>
    <row r="311" spans="1:14" s="20" customFormat="1" ht="128.25" customHeight="1" hidden="1">
      <c r="A311" s="13" t="s">
        <v>43</v>
      </c>
      <c r="B311" s="13" t="s">
        <v>2</v>
      </c>
      <c r="C311" s="153"/>
      <c r="D311" s="206"/>
      <c r="E311" s="150"/>
      <c r="F311" s="150"/>
      <c r="G311" s="150"/>
      <c r="H311" s="150"/>
      <c r="I311" s="186"/>
      <c r="J311" s="27"/>
      <c r="K311" s="28">
        <v>82</v>
      </c>
      <c r="L311" s="31">
        <v>0</v>
      </c>
      <c r="M311" s="29">
        <f t="shared" si="19"/>
        <v>0</v>
      </c>
      <c r="N311" s="107"/>
    </row>
    <row r="312" spans="1:14" s="20" customFormat="1" ht="31.5" customHeight="1" hidden="1">
      <c r="A312" s="13" t="s">
        <v>43</v>
      </c>
      <c r="B312" s="13" t="s">
        <v>7</v>
      </c>
      <c r="C312" s="153"/>
      <c r="D312" s="206"/>
      <c r="E312" s="150"/>
      <c r="F312" s="150"/>
      <c r="G312" s="150"/>
      <c r="H312" s="150"/>
      <c r="I312" s="186"/>
      <c r="J312" s="27"/>
      <c r="K312" s="28">
        <v>82</v>
      </c>
      <c r="L312" s="31">
        <v>0</v>
      </c>
      <c r="M312" s="29">
        <f t="shared" si="19"/>
        <v>0</v>
      </c>
      <c r="N312" s="107"/>
    </row>
    <row r="313" spans="1:14" s="20" customFormat="1" ht="113.25" customHeight="1" hidden="1">
      <c r="A313" s="13" t="s">
        <v>44</v>
      </c>
      <c r="B313" s="13" t="s">
        <v>2</v>
      </c>
      <c r="C313" s="153"/>
      <c r="D313" s="206"/>
      <c r="E313" s="150"/>
      <c r="F313" s="150"/>
      <c r="G313" s="150"/>
      <c r="H313" s="150"/>
      <c r="I313" s="186"/>
      <c r="J313" s="27"/>
      <c r="K313" s="28">
        <v>171</v>
      </c>
      <c r="L313" s="31">
        <f>L314</f>
        <v>34.2</v>
      </c>
      <c r="M313" s="29">
        <f t="shared" si="19"/>
        <v>20</v>
      </c>
      <c r="N313" s="107"/>
    </row>
    <row r="314" spans="1:14" s="20" customFormat="1" ht="36" customHeight="1" hidden="1">
      <c r="A314" s="13"/>
      <c r="B314" s="13"/>
      <c r="C314" s="153"/>
      <c r="D314" s="206"/>
      <c r="E314" s="150"/>
      <c r="F314" s="150"/>
      <c r="G314" s="150"/>
      <c r="H314" s="150"/>
      <c r="I314" s="186"/>
      <c r="J314" s="27"/>
      <c r="K314" s="28">
        <v>171</v>
      </c>
      <c r="L314" s="30">
        <v>34.2</v>
      </c>
      <c r="M314" s="29">
        <f t="shared" si="19"/>
        <v>20</v>
      </c>
      <c r="N314" s="107"/>
    </row>
    <row r="315" spans="1:14" s="20" customFormat="1" ht="32.25" customHeight="1" hidden="1">
      <c r="A315" s="13"/>
      <c r="B315" s="13"/>
      <c r="C315" s="153"/>
      <c r="D315" s="206"/>
      <c r="E315" s="150"/>
      <c r="F315" s="150"/>
      <c r="G315" s="150"/>
      <c r="H315" s="150"/>
      <c r="I315" s="186"/>
      <c r="J315" s="27"/>
      <c r="K315" s="28">
        <v>12</v>
      </c>
      <c r="L315" s="30">
        <f>L316</f>
        <v>12</v>
      </c>
      <c r="M315" s="29">
        <f t="shared" si="19"/>
        <v>100</v>
      </c>
      <c r="N315" s="107"/>
    </row>
    <row r="316" spans="1:14" s="20" customFormat="1" ht="123" customHeight="1" hidden="1">
      <c r="A316" s="13"/>
      <c r="B316" s="13"/>
      <c r="C316" s="153"/>
      <c r="D316" s="206"/>
      <c r="E316" s="150"/>
      <c r="F316" s="150"/>
      <c r="G316" s="150"/>
      <c r="H316" s="150"/>
      <c r="I316" s="186"/>
      <c r="J316" s="27"/>
      <c r="K316" s="28">
        <v>12</v>
      </c>
      <c r="L316" s="30">
        <f>L317</f>
        <v>12</v>
      </c>
      <c r="M316" s="29">
        <f t="shared" si="19"/>
        <v>100</v>
      </c>
      <c r="N316" s="107"/>
    </row>
    <row r="317" spans="1:14" s="20" customFormat="1" ht="32.25" customHeight="1" hidden="1">
      <c r="A317" s="13"/>
      <c r="B317" s="13"/>
      <c r="C317" s="153"/>
      <c r="D317" s="206"/>
      <c r="E317" s="150"/>
      <c r="F317" s="150"/>
      <c r="G317" s="150"/>
      <c r="H317" s="150"/>
      <c r="I317" s="186"/>
      <c r="J317" s="27"/>
      <c r="K317" s="28">
        <v>12</v>
      </c>
      <c r="L317" s="30">
        <v>12</v>
      </c>
      <c r="M317" s="29">
        <f t="shared" si="19"/>
        <v>100</v>
      </c>
      <c r="N317" s="107"/>
    </row>
    <row r="318" spans="1:14" s="20" customFormat="1" ht="15.75" customHeight="1" hidden="1">
      <c r="A318" s="13" t="s">
        <v>44</v>
      </c>
      <c r="B318" s="13" t="s">
        <v>7</v>
      </c>
      <c r="C318" s="153"/>
      <c r="D318" s="206"/>
      <c r="E318" s="150"/>
      <c r="F318" s="150"/>
      <c r="G318" s="150"/>
      <c r="H318" s="150"/>
      <c r="I318" s="186"/>
      <c r="L318" s="18"/>
      <c r="M318" s="39" t="e">
        <f t="shared" si="19"/>
        <v>#DIV/0!</v>
      </c>
      <c r="N318" s="107"/>
    </row>
    <row r="319" spans="1:14" s="20" customFormat="1" ht="15.75" customHeight="1" hidden="1">
      <c r="A319" s="13" t="s">
        <v>45</v>
      </c>
      <c r="B319" s="13" t="s">
        <v>2</v>
      </c>
      <c r="C319" s="153"/>
      <c r="D319" s="206"/>
      <c r="E319" s="150"/>
      <c r="F319" s="150"/>
      <c r="G319" s="150"/>
      <c r="H319" s="150"/>
      <c r="I319" s="186"/>
      <c r="J319" s="17"/>
      <c r="K319" s="40"/>
      <c r="L319" s="18"/>
      <c r="M319" s="39" t="e">
        <f t="shared" si="19"/>
        <v>#DIV/0!</v>
      </c>
      <c r="N319" s="107"/>
    </row>
    <row r="320" spans="1:14" s="20" customFormat="1" ht="15.75" customHeight="1" hidden="1">
      <c r="A320" s="13" t="s">
        <v>13</v>
      </c>
      <c r="B320" s="13" t="s">
        <v>2</v>
      </c>
      <c r="C320" s="153"/>
      <c r="D320" s="206"/>
      <c r="E320" s="150"/>
      <c r="F320" s="150"/>
      <c r="G320" s="150"/>
      <c r="H320" s="150"/>
      <c r="I320" s="186"/>
      <c r="J320" s="17"/>
      <c r="K320" s="40"/>
      <c r="L320" s="18"/>
      <c r="M320" s="39" t="e">
        <f t="shared" si="19"/>
        <v>#DIV/0!</v>
      </c>
      <c r="N320" s="107"/>
    </row>
    <row r="321" spans="1:14" s="20" customFormat="1" ht="15.75" customHeight="1" hidden="1">
      <c r="A321" s="13" t="s">
        <v>46</v>
      </c>
      <c r="B321" s="13" t="s">
        <v>2</v>
      </c>
      <c r="C321" s="153"/>
      <c r="D321" s="206"/>
      <c r="E321" s="150"/>
      <c r="F321" s="150"/>
      <c r="G321" s="150"/>
      <c r="H321" s="150"/>
      <c r="I321" s="186"/>
      <c r="J321" s="17"/>
      <c r="K321" s="40"/>
      <c r="L321" s="18"/>
      <c r="M321" s="39" t="e">
        <f t="shared" si="19"/>
        <v>#DIV/0!</v>
      </c>
      <c r="N321" s="107"/>
    </row>
    <row r="322" spans="1:14" s="20" customFormat="1" ht="15.75" customHeight="1" hidden="1">
      <c r="A322" s="13" t="s">
        <v>46</v>
      </c>
      <c r="B322" s="13" t="s">
        <v>7</v>
      </c>
      <c r="C322" s="153"/>
      <c r="D322" s="206"/>
      <c r="E322" s="150"/>
      <c r="F322" s="150"/>
      <c r="G322" s="150"/>
      <c r="H322" s="150"/>
      <c r="I322" s="186"/>
      <c r="J322" s="17"/>
      <c r="K322" s="40"/>
      <c r="L322" s="18"/>
      <c r="M322" s="39" t="e">
        <f t="shared" si="19"/>
        <v>#DIV/0!</v>
      </c>
      <c r="N322" s="107"/>
    </row>
    <row r="323" spans="1:14" s="20" customFormat="1" ht="55.5" customHeight="1">
      <c r="A323" s="13"/>
      <c r="B323" s="13"/>
      <c r="C323" s="154"/>
      <c r="D323" s="207"/>
      <c r="E323" s="150"/>
      <c r="F323" s="150"/>
      <c r="G323" s="150"/>
      <c r="H323" s="150"/>
      <c r="I323" s="186"/>
      <c r="J323" s="17" t="s">
        <v>94</v>
      </c>
      <c r="K323" s="40">
        <f>K325+K327</f>
        <v>458.3</v>
      </c>
      <c r="L323" s="85">
        <v>0</v>
      </c>
      <c r="M323" s="39">
        <f aca="true" t="shared" si="20" ref="M323:M335">L323/K323*100</f>
        <v>0</v>
      </c>
      <c r="N323" s="107"/>
    </row>
    <row r="324" spans="1:14" s="20" customFormat="1" ht="48" customHeight="1">
      <c r="A324" s="13"/>
      <c r="B324" s="13"/>
      <c r="C324" s="23"/>
      <c r="D324" s="196" t="s">
        <v>234</v>
      </c>
      <c r="E324" s="150"/>
      <c r="F324" s="150"/>
      <c r="G324" s="150"/>
      <c r="H324" s="150"/>
      <c r="I324" s="186"/>
      <c r="J324" s="17" t="s">
        <v>132</v>
      </c>
      <c r="K324" s="40">
        <f>K325</f>
        <v>428.3</v>
      </c>
      <c r="L324" s="85">
        <f>L325</f>
        <v>28.2</v>
      </c>
      <c r="M324" s="39">
        <f>L324/K324*100</f>
        <v>6.584169974317067</v>
      </c>
      <c r="N324" s="137" t="s">
        <v>348</v>
      </c>
    </row>
    <row r="325" spans="1:14" s="20" customFormat="1" ht="33" customHeight="1">
      <c r="A325" s="13"/>
      <c r="B325" s="13"/>
      <c r="C325" s="23"/>
      <c r="D325" s="197"/>
      <c r="E325" s="150"/>
      <c r="F325" s="150"/>
      <c r="G325" s="150"/>
      <c r="H325" s="150"/>
      <c r="I325" s="186"/>
      <c r="J325" s="17" t="s">
        <v>94</v>
      </c>
      <c r="K325" s="40">
        <v>428.3</v>
      </c>
      <c r="L325" s="85">
        <v>28.2</v>
      </c>
      <c r="M325" s="39">
        <f>L325/K325*100</f>
        <v>6.584169974317067</v>
      </c>
      <c r="N325" s="139"/>
    </row>
    <row r="326" spans="1:14" s="20" customFormat="1" ht="30" customHeight="1">
      <c r="A326" s="13"/>
      <c r="B326" s="13"/>
      <c r="C326" s="23"/>
      <c r="D326" s="196" t="s">
        <v>235</v>
      </c>
      <c r="E326" s="150"/>
      <c r="F326" s="150"/>
      <c r="G326" s="150"/>
      <c r="H326" s="150"/>
      <c r="I326" s="186"/>
      <c r="J326" s="17" t="s">
        <v>132</v>
      </c>
      <c r="K326" s="40">
        <f>K327</f>
        <v>30</v>
      </c>
      <c r="L326" s="85">
        <f>L327</f>
        <v>0</v>
      </c>
      <c r="M326" s="39">
        <f>L326/K326*100</f>
        <v>0</v>
      </c>
      <c r="N326" s="137" t="s">
        <v>347</v>
      </c>
    </row>
    <row r="327" spans="1:14" s="20" customFormat="1" ht="28.5" customHeight="1">
      <c r="A327" s="13"/>
      <c r="B327" s="13"/>
      <c r="C327" s="23"/>
      <c r="D327" s="197"/>
      <c r="E327" s="151"/>
      <c r="F327" s="151"/>
      <c r="G327" s="151"/>
      <c r="H327" s="151"/>
      <c r="I327" s="220"/>
      <c r="J327" s="17" t="s">
        <v>94</v>
      </c>
      <c r="K327" s="40">
        <v>30</v>
      </c>
      <c r="L327" s="85">
        <v>0</v>
      </c>
      <c r="M327" s="39">
        <f>L327/K327*100</f>
        <v>0</v>
      </c>
      <c r="N327" s="139"/>
    </row>
    <row r="328" spans="1:14" s="20" customFormat="1" ht="126.75" customHeight="1">
      <c r="A328" s="13"/>
      <c r="B328" s="13"/>
      <c r="C328" s="152" t="s">
        <v>76</v>
      </c>
      <c r="D328" s="143" t="s">
        <v>45</v>
      </c>
      <c r="E328" s="185" t="s">
        <v>151</v>
      </c>
      <c r="F328" s="149" t="s">
        <v>290</v>
      </c>
      <c r="G328" s="149" t="s">
        <v>291</v>
      </c>
      <c r="H328" s="149" t="s">
        <v>290</v>
      </c>
      <c r="I328" s="149" t="s">
        <v>291</v>
      </c>
      <c r="J328" s="10" t="s">
        <v>135</v>
      </c>
      <c r="K328" s="83">
        <f>K329+K330</f>
        <v>8642.4</v>
      </c>
      <c r="L328" s="83">
        <f>L329+L330</f>
        <v>3109.6</v>
      </c>
      <c r="M328" s="63">
        <f t="shared" si="20"/>
        <v>35.98074608904934</v>
      </c>
      <c r="N328" s="137" t="s">
        <v>125</v>
      </c>
    </row>
    <row r="329" spans="1:14" s="20" customFormat="1" ht="27.75" customHeight="1">
      <c r="A329" s="13"/>
      <c r="B329" s="13"/>
      <c r="C329" s="153"/>
      <c r="D329" s="144"/>
      <c r="E329" s="186"/>
      <c r="F329" s="150"/>
      <c r="G329" s="150"/>
      <c r="H329" s="150"/>
      <c r="I329" s="150"/>
      <c r="J329" s="10" t="s">
        <v>95</v>
      </c>
      <c r="K329" s="62">
        <f>K331+K332+K333+K334+K335+K336+K339+K340+K343</f>
        <v>6724.7</v>
      </c>
      <c r="L329" s="83">
        <f>L331+L332+L333+L334+L335+L336+L339+L340</f>
        <v>3109.6</v>
      </c>
      <c r="M329" s="63">
        <f t="shared" si="20"/>
        <v>46.24146802087826</v>
      </c>
      <c r="N329" s="138"/>
    </row>
    <row r="330" spans="1:14" s="20" customFormat="1" ht="37.5" customHeight="1">
      <c r="A330" s="13"/>
      <c r="B330" s="13"/>
      <c r="C330" s="153"/>
      <c r="D330" s="145"/>
      <c r="E330" s="186"/>
      <c r="F330" s="150"/>
      <c r="G330" s="150"/>
      <c r="H330" s="150"/>
      <c r="I330" s="150"/>
      <c r="J330" s="10" t="s">
        <v>93</v>
      </c>
      <c r="K330" s="62">
        <f>K338</f>
        <v>1917.7</v>
      </c>
      <c r="L330" s="83">
        <f>L338</f>
        <v>0</v>
      </c>
      <c r="M330" s="63">
        <f>L330/K330*100</f>
        <v>0</v>
      </c>
      <c r="N330" s="139"/>
    </row>
    <row r="331" spans="1:14" s="20" customFormat="1" ht="161.25" customHeight="1">
      <c r="A331" s="13"/>
      <c r="B331" s="13"/>
      <c r="C331" s="153"/>
      <c r="D331" s="38" t="s">
        <v>134</v>
      </c>
      <c r="E331" s="186"/>
      <c r="F331" s="150"/>
      <c r="G331" s="150"/>
      <c r="H331" s="150"/>
      <c r="I331" s="150"/>
      <c r="J331" s="64" t="s">
        <v>107</v>
      </c>
      <c r="K331" s="60">
        <v>235.9</v>
      </c>
      <c r="L331" s="60">
        <v>76.4</v>
      </c>
      <c r="M331" s="61">
        <f t="shared" si="20"/>
        <v>32.386604493429424</v>
      </c>
      <c r="N331" s="111" t="s">
        <v>350</v>
      </c>
    </row>
    <row r="332" spans="1:14" s="20" customFormat="1" ht="149.25" customHeight="1">
      <c r="A332" s="13"/>
      <c r="B332" s="13"/>
      <c r="C332" s="153"/>
      <c r="D332" s="38" t="s">
        <v>136</v>
      </c>
      <c r="E332" s="186"/>
      <c r="F332" s="150"/>
      <c r="G332" s="150"/>
      <c r="H332" s="150"/>
      <c r="I332" s="150"/>
      <c r="J332" s="64" t="s">
        <v>107</v>
      </c>
      <c r="K332" s="60">
        <v>620.5</v>
      </c>
      <c r="L332" s="60">
        <v>120.7</v>
      </c>
      <c r="M332" s="61">
        <f t="shared" si="20"/>
        <v>19.45205479452055</v>
      </c>
      <c r="N332" s="111" t="s">
        <v>351</v>
      </c>
    </row>
    <row r="333" spans="1:14" s="20" customFormat="1" ht="69" customHeight="1">
      <c r="A333" s="13"/>
      <c r="B333" s="13"/>
      <c r="C333" s="153"/>
      <c r="D333" s="38" t="s">
        <v>137</v>
      </c>
      <c r="E333" s="186"/>
      <c r="F333" s="150"/>
      <c r="G333" s="150"/>
      <c r="H333" s="150"/>
      <c r="I333" s="150"/>
      <c r="J333" s="64" t="s">
        <v>107</v>
      </c>
      <c r="K333" s="60">
        <v>168.7</v>
      </c>
      <c r="L333" s="60">
        <v>105.1</v>
      </c>
      <c r="M333" s="61">
        <f t="shared" si="20"/>
        <v>62.29994072317724</v>
      </c>
      <c r="N333" s="111" t="s">
        <v>352</v>
      </c>
    </row>
    <row r="334" spans="1:14" s="20" customFormat="1" ht="31.5" customHeight="1">
      <c r="A334" s="13"/>
      <c r="B334" s="13"/>
      <c r="C334" s="153"/>
      <c r="D334" s="38" t="s">
        <v>108</v>
      </c>
      <c r="E334" s="186"/>
      <c r="F334" s="150"/>
      <c r="G334" s="150"/>
      <c r="H334" s="150"/>
      <c r="I334" s="150"/>
      <c r="J334" s="64" t="s">
        <v>107</v>
      </c>
      <c r="K334" s="60">
        <v>2637.2</v>
      </c>
      <c r="L334" s="60">
        <v>1059.3</v>
      </c>
      <c r="M334" s="61">
        <f t="shared" si="20"/>
        <v>40.167602002123466</v>
      </c>
      <c r="N334" s="111" t="s">
        <v>258</v>
      </c>
    </row>
    <row r="335" spans="1:14" s="20" customFormat="1" ht="84.75" customHeight="1">
      <c r="A335" s="13"/>
      <c r="B335" s="13"/>
      <c r="C335" s="153"/>
      <c r="D335" s="81" t="s">
        <v>138</v>
      </c>
      <c r="E335" s="186"/>
      <c r="F335" s="150"/>
      <c r="G335" s="150"/>
      <c r="H335" s="150"/>
      <c r="I335" s="150"/>
      <c r="J335" s="64" t="s">
        <v>107</v>
      </c>
      <c r="K335" s="60">
        <v>120</v>
      </c>
      <c r="L335" s="60">
        <v>26.9</v>
      </c>
      <c r="M335" s="61">
        <f t="shared" si="20"/>
        <v>22.416666666666664</v>
      </c>
      <c r="N335" s="111" t="s">
        <v>110</v>
      </c>
    </row>
    <row r="336" spans="1:14" s="20" customFormat="1" ht="93" customHeight="1">
      <c r="A336" s="13"/>
      <c r="B336" s="13"/>
      <c r="C336" s="153"/>
      <c r="D336" s="38" t="s">
        <v>109</v>
      </c>
      <c r="E336" s="186"/>
      <c r="F336" s="150"/>
      <c r="G336" s="150"/>
      <c r="H336" s="150"/>
      <c r="I336" s="150"/>
      <c r="J336" s="64" t="s">
        <v>107</v>
      </c>
      <c r="K336" s="60">
        <v>2692.8</v>
      </c>
      <c r="L336" s="82">
        <v>1559.5</v>
      </c>
      <c r="M336" s="61">
        <v>36.3</v>
      </c>
      <c r="N336" s="111" t="s">
        <v>110</v>
      </c>
    </row>
    <row r="337" spans="1:14" s="20" customFormat="1" ht="36" customHeight="1">
      <c r="A337" s="13"/>
      <c r="B337" s="13"/>
      <c r="C337" s="153"/>
      <c r="D337" s="181" t="s">
        <v>259</v>
      </c>
      <c r="E337" s="186"/>
      <c r="F337" s="150"/>
      <c r="G337" s="150"/>
      <c r="H337" s="150"/>
      <c r="I337" s="150"/>
      <c r="J337" s="64" t="s">
        <v>132</v>
      </c>
      <c r="K337" s="60">
        <f>K338+K339</f>
        <v>1988.6000000000001</v>
      </c>
      <c r="L337" s="60">
        <f>L338+L339</f>
        <v>0</v>
      </c>
      <c r="M337" s="61">
        <f aca="true" t="shared" si="21" ref="M337:M343">L337/K337*100</f>
        <v>0</v>
      </c>
      <c r="N337" s="137" t="s">
        <v>353</v>
      </c>
    </row>
    <row r="338" spans="1:14" s="20" customFormat="1" ht="37.5" customHeight="1">
      <c r="A338" s="13"/>
      <c r="B338" s="13"/>
      <c r="C338" s="153"/>
      <c r="D338" s="182"/>
      <c r="E338" s="186"/>
      <c r="F338" s="150"/>
      <c r="G338" s="150"/>
      <c r="H338" s="150"/>
      <c r="I338" s="150"/>
      <c r="J338" s="64" t="s">
        <v>93</v>
      </c>
      <c r="K338" s="60">
        <v>1917.7</v>
      </c>
      <c r="L338" s="60">
        <v>0</v>
      </c>
      <c r="M338" s="61">
        <f t="shared" si="21"/>
        <v>0</v>
      </c>
      <c r="N338" s="138"/>
    </row>
    <row r="339" spans="1:14" s="20" customFormat="1" ht="24.75" customHeight="1">
      <c r="A339" s="13"/>
      <c r="B339" s="13"/>
      <c r="C339" s="153"/>
      <c r="D339" s="183"/>
      <c r="E339" s="186"/>
      <c r="F339" s="150"/>
      <c r="G339" s="150"/>
      <c r="H339" s="150"/>
      <c r="I339" s="150"/>
      <c r="J339" s="64" t="s">
        <v>95</v>
      </c>
      <c r="K339" s="60">
        <v>70.9</v>
      </c>
      <c r="L339" s="60">
        <v>0</v>
      </c>
      <c r="M339" s="61">
        <f t="shared" si="21"/>
        <v>0</v>
      </c>
      <c r="N339" s="139"/>
    </row>
    <row r="340" spans="1:14" s="20" customFormat="1" ht="193.5" customHeight="1" thickBot="1">
      <c r="A340" s="13"/>
      <c r="B340" s="13"/>
      <c r="C340" s="154"/>
      <c r="D340" s="38" t="s">
        <v>126</v>
      </c>
      <c r="E340" s="186"/>
      <c r="F340" s="151"/>
      <c r="G340" s="151"/>
      <c r="H340" s="151"/>
      <c r="I340" s="151"/>
      <c r="J340" s="64" t="s">
        <v>107</v>
      </c>
      <c r="K340" s="60">
        <v>161.7</v>
      </c>
      <c r="L340" s="60">
        <v>161.7</v>
      </c>
      <c r="M340" s="61">
        <f t="shared" si="21"/>
        <v>100</v>
      </c>
      <c r="N340" s="108" t="s">
        <v>354</v>
      </c>
    </row>
    <row r="341" spans="1:14" s="20" customFormat="1" ht="1.5" customHeight="1" hidden="1">
      <c r="A341" s="13"/>
      <c r="B341" s="13"/>
      <c r="C341" s="14"/>
      <c r="D341" s="38"/>
      <c r="E341" s="75"/>
      <c r="F341" s="16"/>
      <c r="G341" s="16"/>
      <c r="H341" s="16"/>
      <c r="I341" s="16"/>
      <c r="J341" s="64"/>
      <c r="K341" s="60"/>
      <c r="L341" s="60"/>
      <c r="M341" s="61" t="e">
        <f t="shared" si="21"/>
        <v>#DIV/0!</v>
      </c>
      <c r="N341" s="108"/>
    </row>
    <row r="342" spans="1:14" s="20" customFormat="1" ht="81.75" customHeight="1" hidden="1">
      <c r="A342" s="13"/>
      <c r="B342" s="13"/>
      <c r="C342" s="14"/>
      <c r="D342" s="38"/>
      <c r="E342" s="75"/>
      <c r="F342" s="16"/>
      <c r="G342" s="16"/>
      <c r="H342" s="16"/>
      <c r="I342" s="16"/>
      <c r="J342" s="64"/>
      <c r="K342" s="60"/>
      <c r="L342" s="60"/>
      <c r="M342" s="61" t="e">
        <f t="shared" si="21"/>
        <v>#DIV/0!</v>
      </c>
      <c r="N342" s="108"/>
    </row>
    <row r="343" spans="1:14" s="20" customFormat="1" ht="81.75" customHeight="1" thickBot="1">
      <c r="A343" s="13"/>
      <c r="B343" s="13"/>
      <c r="C343" s="135"/>
      <c r="D343" s="136" t="s">
        <v>355</v>
      </c>
      <c r="E343" s="75"/>
      <c r="F343" s="123"/>
      <c r="G343" s="123"/>
      <c r="H343" s="123"/>
      <c r="I343" s="123"/>
      <c r="J343" s="64" t="s">
        <v>95</v>
      </c>
      <c r="K343" s="60">
        <v>17</v>
      </c>
      <c r="L343" s="60">
        <v>0</v>
      </c>
      <c r="M343" s="61">
        <f t="shared" si="21"/>
        <v>0</v>
      </c>
      <c r="N343" s="108" t="s">
        <v>110</v>
      </c>
    </row>
    <row r="344" spans="1:14" s="20" customFormat="1" ht="28.5" customHeight="1">
      <c r="A344" s="13" t="s">
        <v>47</v>
      </c>
      <c r="B344" s="13" t="s">
        <v>2</v>
      </c>
      <c r="C344" s="152" t="s">
        <v>77</v>
      </c>
      <c r="D344" s="143" t="s">
        <v>47</v>
      </c>
      <c r="E344" s="149" t="s">
        <v>143</v>
      </c>
      <c r="F344" s="149" t="s">
        <v>290</v>
      </c>
      <c r="G344" s="149" t="s">
        <v>291</v>
      </c>
      <c r="H344" s="149" t="s">
        <v>290</v>
      </c>
      <c r="I344" s="149" t="s">
        <v>291</v>
      </c>
      <c r="J344" s="10" t="s">
        <v>135</v>
      </c>
      <c r="K344" s="62">
        <f>K345+K346</f>
        <v>2304.3</v>
      </c>
      <c r="L344" s="62">
        <f>L345+L346</f>
        <v>1087.6000000000001</v>
      </c>
      <c r="M344" s="63">
        <f aca="true" t="shared" si="22" ref="M344:M351">L344/K344*100</f>
        <v>47.19871544503754</v>
      </c>
      <c r="N344" s="137" t="s">
        <v>115</v>
      </c>
    </row>
    <row r="345" spans="1:14" s="20" customFormat="1" ht="18.75" customHeight="1">
      <c r="A345" s="13"/>
      <c r="B345" s="13"/>
      <c r="C345" s="153"/>
      <c r="D345" s="144"/>
      <c r="E345" s="150"/>
      <c r="F345" s="150"/>
      <c r="G345" s="150"/>
      <c r="H345" s="150"/>
      <c r="I345" s="150"/>
      <c r="J345" s="10" t="s">
        <v>94</v>
      </c>
      <c r="K345" s="62">
        <f>K351+K348</f>
        <v>273.1</v>
      </c>
      <c r="L345" s="62">
        <f>L351+L348</f>
        <v>101.9</v>
      </c>
      <c r="M345" s="63">
        <f t="shared" si="22"/>
        <v>37.31233980227023</v>
      </c>
      <c r="N345" s="138"/>
    </row>
    <row r="346" spans="1:14" s="20" customFormat="1" ht="21.75" customHeight="1">
      <c r="A346" s="13"/>
      <c r="B346" s="13"/>
      <c r="C346" s="153"/>
      <c r="D346" s="145"/>
      <c r="E346" s="150"/>
      <c r="F346" s="150"/>
      <c r="G346" s="150"/>
      <c r="H346" s="150"/>
      <c r="I346" s="150"/>
      <c r="J346" s="10" t="s">
        <v>145</v>
      </c>
      <c r="K346" s="62">
        <f>K349</f>
        <v>2031.2</v>
      </c>
      <c r="L346" s="62">
        <f>L349</f>
        <v>985.7</v>
      </c>
      <c r="M346" s="63">
        <f t="shared" si="22"/>
        <v>48.527963765261916</v>
      </c>
      <c r="N346" s="138"/>
    </row>
    <row r="347" spans="1:14" s="20" customFormat="1" ht="21" customHeight="1">
      <c r="A347" s="13"/>
      <c r="B347" s="13"/>
      <c r="C347" s="153"/>
      <c r="D347" s="140" t="s">
        <v>114</v>
      </c>
      <c r="E347" s="150"/>
      <c r="F347" s="150"/>
      <c r="G347" s="150"/>
      <c r="H347" s="150"/>
      <c r="I347" s="150"/>
      <c r="J347" s="64" t="s">
        <v>135</v>
      </c>
      <c r="K347" s="60">
        <f>K348+K349</f>
        <v>2197.8</v>
      </c>
      <c r="L347" s="60">
        <f>L348+L349</f>
        <v>1022.3000000000001</v>
      </c>
      <c r="M347" s="61">
        <f t="shared" si="22"/>
        <v>46.51469651469651</v>
      </c>
      <c r="N347" s="138"/>
    </row>
    <row r="348" spans="1:14" s="20" customFormat="1" ht="21" customHeight="1">
      <c r="A348" s="13"/>
      <c r="B348" s="13"/>
      <c r="C348" s="153"/>
      <c r="D348" s="141"/>
      <c r="E348" s="150"/>
      <c r="F348" s="150"/>
      <c r="G348" s="150"/>
      <c r="H348" s="150"/>
      <c r="I348" s="150"/>
      <c r="J348" s="25" t="s">
        <v>94</v>
      </c>
      <c r="K348" s="26">
        <v>166.6</v>
      </c>
      <c r="L348" s="26">
        <v>36.6</v>
      </c>
      <c r="M348" s="33">
        <f t="shared" si="22"/>
        <v>21.968787515006007</v>
      </c>
      <c r="N348" s="138"/>
    </row>
    <row r="349" spans="1:14" s="20" customFormat="1" ht="20.25" customHeight="1">
      <c r="A349" s="13"/>
      <c r="B349" s="13"/>
      <c r="C349" s="153"/>
      <c r="D349" s="142"/>
      <c r="E349" s="150"/>
      <c r="F349" s="150"/>
      <c r="G349" s="150"/>
      <c r="H349" s="150"/>
      <c r="I349" s="150"/>
      <c r="J349" s="25" t="s">
        <v>145</v>
      </c>
      <c r="K349" s="26">
        <v>2031.2</v>
      </c>
      <c r="L349" s="26">
        <v>985.7</v>
      </c>
      <c r="M349" s="33">
        <f t="shared" si="22"/>
        <v>48.527963765261916</v>
      </c>
      <c r="N349" s="138"/>
    </row>
    <row r="350" spans="1:14" s="20" customFormat="1" ht="194.25" customHeight="1">
      <c r="A350" s="13"/>
      <c r="B350" s="13"/>
      <c r="C350" s="153"/>
      <c r="D350" s="212" t="s">
        <v>158</v>
      </c>
      <c r="E350" s="150"/>
      <c r="F350" s="150"/>
      <c r="G350" s="150"/>
      <c r="H350" s="150"/>
      <c r="I350" s="150"/>
      <c r="J350" s="64" t="s">
        <v>135</v>
      </c>
      <c r="K350" s="60">
        <f>K351</f>
        <v>106.5</v>
      </c>
      <c r="L350" s="60">
        <v>65.3</v>
      </c>
      <c r="M350" s="61">
        <f t="shared" si="22"/>
        <v>61.31455399061032</v>
      </c>
      <c r="N350" s="138"/>
    </row>
    <row r="351" spans="1:14" s="20" customFormat="1" ht="39" customHeight="1">
      <c r="A351" s="13"/>
      <c r="B351" s="13"/>
      <c r="C351" s="154"/>
      <c r="D351" s="213"/>
      <c r="E351" s="151"/>
      <c r="F351" s="151"/>
      <c r="G351" s="151"/>
      <c r="H351" s="151"/>
      <c r="I351" s="151"/>
      <c r="J351" s="64" t="s">
        <v>245</v>
      </c>
      <c r="K351" s="60">
        <v>106.5</v>
      </c>
      <c r="L351" s="60">
        <v>65.3</v>
      </c>
      <c r="M351" s="61">
        <f t="shared" si="22"/>
        <v>61.31455399061032</v>
      </c>
      <c r="N351" s="139"/>
    </row>
    <row r="352" spans="1:14" s="20" customFormat="1" ht="38.25" customHeight="1">
      <c r="A352" s="13" t="s">
        <v>48</v>
      </c>
      <c r="B352" s="13" t="s">
        <v>2</v>
      </c>
      <c r="C352" s="192" t="s">
        <v>78</v>
      </c>
      <c r="D352" s="143" t="s">
        <v>48</v>
      </c>
      <c r="E352" s="195" t="s">
        <v>143</v>
      </c>
      <c r="F352" s="149" t="s">
        <v>290</v>
      </c>
      <c r="G352" s="149" t="s">
        <v>291</v>
      </c>
      <c r="H352" s="149" t="s">
        <v>290</v>
      </c>
      <c r="I352" s="149" t="s">
        <v>291</v>
      </c>
      <c r="J352" s="10" t="s">
        <v>135</v>
      </c>
      <c r="K352" s="62">
        <f>K353+K354+K355</f>
        <v>55264.95999999999</v>
      </c>
      <c r="L352" s="62">
        <f>L353+L354+L355</f>
        <v>26215.100000000002</v>
      </c>
      <c r="M352" s="63">
        <f aca="true" t="shared" si="23" ref="M352:M359">L352/K352*100</f>
        <v>47.43530077647755</v>
      </c>
      <c r="N352" s="137" t="s">
        <v>356</v>
      </c>
    </row>
    <row r="353" spans="1:14" s="20" customFormat="1" ht="38.25" customHeight="1">
      <c r="A353" s="13"/>
      <c r="B353" s="13"/>
      <c r="C353" s="193"/>
      <c r="D353" s="144"/>
      <c r="E353" s="195"/>
      <c r="F353" s="150"/>
      <c r="G353" s="150"/>
      <c r="H353" s="150"/>
      <c r="I353" s="150"/>
      <c r="J353" s="10" t="s">
        <v>94</v>
      </c>
      <c r="K353" s="62">
        <f>K389+K358</f>
        <v>3970.5</v>
      </c>
      <c r="L353" s="62">
        <f>L389+L358</f>
        <v>1610.6000000000001</v>
      </c>
      <c r="M353" s="63">
        <f t="shared" si="23"/>
        <v>40.564160685052265</v>
      </c>
      <c r="N353" s="138"/>
    </row>
    <row r="354" spans="1:14" s="20" customFormat="1" ht="38.25" customHeight="1">
      <c r="A354" s="13"/>
      <c r="B354" s="13"/>
      <c r="C354" s="193"/>
      <c r="D354" s="144"/>
      <c r="E354" s="195"/>
      <c r="F354" s="150"/>
      <c r="G354" s="150"/>
      <c r="H354" s="150"/>
      <c r="I354" s="150"/>
      <c r="J354" s="10" t="s">
        <v>167</v>
      </c>
      <c r="K354" s="62">
        <f>K359</f>
        <v>25.5</v>
      </c>
      <c r="L354" s="62">
        <f>L359</f>
        <v>23.2</v>
      </c>
      <c r="M354" s="63">
        <f t="shared" si="23"/>
        <v>90.98039215686275</v>
      </c>
      <c r="N354" s="138"/>
    </row>
    <row r="355" spans="1:14" s="20" customFormat="1" ht="27.75" customHeight="1">
      <c r="A355" s="13"/>
      <c r="B355" s="13"/>
      <c r="C355" s="193"/>
      <c r="D355" s="145"/>
      <c r="E355" s="195"/>
      <c r="F355" s="150"/>
      <c r="G355" s="150"/>
      <c r="H355" s="150"/>
      <c r="I355" s="150"/>
      <c r="J355" s="10" t="s">
        <v>95</v>
      </c>
      <c r="K355" s="62">
        <f>K408+K398+K390+K357</f>
        <v>51268.95999999999</v>
      </c>
      <c r="L355" s="62">
        <f>L408+L398+L390+L357</f>
        <v>24581.300000000003</v>
      </c>
      <c r="M355" s="63">
        <f t="shared" si="23"/>
        <v>47.94577459733922</v>
      </c>
      <c r="N355" s="138"/>
    </row>
    <row r="356" spans="1:15" s="20" customFormat="1" ht="54" customHeight="1">
      <c r="A356" s="13"/>
      <c r="B356" s="13"/>
      <c r="C356" s="193"/>
      <c r="D356" s="179" t="s">
        <v>170</v>
      </c>
      <c r="E356" s="195"/>
      <c r="F356" s="150"/>
      <c r="G356" s="150"/>
      <c r="H356" s="150"/>
      <c r="I356" s="150"/>
      <c r="J356" s="10" t="s">
        <v>132</v>
      </c>
      <c r="K356" s="93">
        <f>K357+K358+K359</f>
        <v>34502.659999999996</v>
      </c>
      <c r="L356" s="93">
        <f>L357+L358+L359</f>
        <v>16215.600000000002</v>
      </c>
      <c r="M356" s="63">
        <f t="shared" si="23"/>
        <v>46.99811550761594</v>
      </c>
      <c r="N356" s="138"/>
      <c r="O356" s="114"/>
    </row>
    <row r="357" spans="1:14" s="20" customFormat="1" ht="37.5" customHeight="1">
      <c r="A357" s="13"/>
      <c r="B357" s="13"/>
      <c r="C357" s="193"/>
      <c r="D357" s="201"/>
      <c r="E357" s="195"/>
      <c r="F357" s="150"/>
      <c r="G357" s="150"/>
      <c r="H357" s="150"/>
      <c r="I357" s="150"/>
      <c r="J357" s="10" t="s">
        <v>145</v>
      </c>
      <c r="K357" s="62">
        <f>K387+K385+K382+K374+K370+K368+K365+K363+K361</f>
        <v>32816.659999999996</v>
      </c>
      <c r="L357" s="62">
        <f>L387+L385+L382+L374+L370+L368+L365+L363+L361</f>
        <v>15590.2</v>
      </c>
      <c r="M357" s="63">
        <f t="shared" si="23"/>
        <v>47.506967497606404</v>
      </c>
      <c r="N357" s="138"/>
    </row>
    <row r="358" spans="1:14" s="20" customFormat="1" ht="37.5" customHeight="1">
      <c r="A358" s="13"/>
      <c r="B358" s="13"/>
      <c r="C358" s="193"/>
      <c r="D358" s="201"/>
      <c r="E358" s="195"/>
      <c r="F358" s="150"/>
      <c r="G358" s="150"/>
      <c r="H358" s="150"/>
      <c r="I358" s="150"/>
      <c r="J358" s="10" t="s">
        <v>94</v>
      </c>
      <c r="K358" s="62">
        <f>K383+K378+K372+K366</f>
        <v>1660.5</v>
      </c>
      <c r="L358" s="62">
        <f>L383+L378+L372+L366</f>
        <v>602.2</v>
      </c>
      <c r="M358" s="63">
        <f t="shared" si="23"/>
        <v>36.266184884071066</v>
      </c>
      <c r="N358" s="138"/>
    </row>
    <row r="359" spans="1:14" s="20" customFormat="1" ht="37.5" customHeight="1">
      <c r="A359" s="13"/>
      <c r="B359" s="13"/>
      <c r="C359" s="193"/>
      <c r="D359" s="180"/>
      <c r="E359" s="195"/>
      <c r="F359" s="150"/>
      <c r="G359" s="150"/>
      <c r="H359" s="150"/>
      <c r="I359" s="150"/>
      <c r="J359" s="10" t="s">
        <v>167</v>
      </c>
      <c r="K359" s="62">
        <f>K380+K376</f>
        <v>25.5</v>
      </c>
      <c r="L359" s="62">
        <f>L380+L376</f>
        <v>23.2</v>
      </c>
      <c r="M359" s="63">
        <f t="shared" si="23"/>
        <v>90.98039215686275</v>
      </c>
      <c r="N359" s="138"/>
    </row>
    <row r="360" spans="1:14" s="20" customFormat="1" ht="35.25" customHeight="1">
      <c r="A360" s="13"/>
      <c r="B360" s="13"/>
      <c r="C360" s="193"/>
      <c r="D360" s="155" t="s">
        <v>246</v>
      </c>
      <c r="E360" s="195"/>
      <c r="F360" s="150"/>
      <c r="G360" s="150"/>
      <c r="H360" s="150"/>
      <c r="I360" s="150"/>
      <c r="J360" s="17" t="s">
        <v>132</v>
      </c>
      <c r="K360" s="40">
        <f>K361</f>
        <v>26720.1</v>
      </c>
      <c r="L360" s="40">
        <f>L361</f>
        <v>12609.7</v>
      </c>
      <c r="M360" s="78">
        <f aca="true" t="shared" si="24" ref="M360:M387">L360/K360*100</f>
        <v>47.19181440189221</v>
      </c>
      <c r="N360" s="138"/>
    </row>
    <row r="361" spans="1:14" s="20" customFormat="1" ht="27.75" customHeight="1">
      <c r="A361" s="13"/>
      <c r="B361" s="13"/>
      <c r="C361" s="193"/>
      <c r="D361" s="157"/>
      <c r="E361" s="195"/>
      <c r="F361" s="150"/>
      <c r="G361" s="150"/>
      <c r="H361" s="150"/>
      <c r="I361" s="150"/>
      <c r="J361" s="17" t="s">
        <v>145</v>
      </c>
      <c r="K361" s="40">
        <v>26720.1</v>
      </c>
      <c r="L361" s="40">
        <v>12609.7</v>
      </c>
      <c r="M361" s="78">
        <f t="shared" si="24"/>
        <v>47.19181440189221</v>
      </c>
      <c r="N361" s="138"/>
    </row>
    <row r="362" spans="1:14" s="20" customFormat="1" ht="27.75" customHeight="1">
      <c r="A362" s="13"/>
      <c r="B362" s="13"/>
      <c r="C362" s="193"/>
      <c r="D362" s="155" t="s">
        <v>247</v>
      </c>
      <c r="E362" s="195"/>
      <c r="F362" s="150"/>
      <c r="G362" s="150"/>
      <c r="H362" s="150"/>
      <c r="I362" s="150"/>
      <c r="J362" s="17" t="s">
        <v>132</v>
      </c>
      <c r="K362" s="40">
        <f>K363</f>
        <v>0</v>
      </c>
      <c r="L362" s="40">
        <f>L363</f>
        <v>0</v>
      </c>
      <c r="M362" s="78" t="e">
        <f t="shared" si="24"/>
        <v>#DIV/0!</v>
      </c>
      <c r="N362" s="138"/>
    </row>
    <row r="363" spans="1:14" s="20" customFormat="1" ht="27.75" customHeight="1">
      <c r="A363" s="13"/>
      <c r="B363" s="13"/>
      <c r="C363" s="193"/>
      <c r="D363" s="157"/>
      <c r="E363" s="195"/>
      <c r="F363" s="150"/>
      <c r="G363" s="150"/>
      <c r="H363" s="150"/>
      <c r="I363" s="150"/>
      <c r="J363" s="17" t="s">
        <v>145</v>
      </c>
      <c r="K363" s="40">
        <v>0</v>
      </c>
      <c r="L363" s="40">
        <v>0</v>
      </c>
      <c r="M363" s="78" t="e">
        <f t="shared" si="24"/>
        <v>#DIV/0!</v>
      </c>
      <c r="N363" s="138"/>
    </row>
    <row r="364" spans="1:14" s="20" customFormat="1" ht="39.75" customHeight="1">
      <c r="A364" s="13"/>
      <c r="B364" s="13"/>
      <c r="C364" s="193"/>
      <c r="D364" s="155" t="s">
        <v>248</v>
      </c>
      <c r="E364" s="195"/>
      <c r="F364" s="150"/>
      <c r="G364" s="150"/>
      <c r="H364" s="150"/>
      <c r="I364" s="150"/>
      <c r="J364" s="17" t="s">
        <v>132</v>
      </c>
      <c r="K364" s="40">
        <f>K365+K366</f>
        <v>3653</v>
      </c>
      <c r="L364" s="40">
        <f>L365+L366</f>
        <v>1749.6</v>
      </c>
      <c r="M364" s="78">
        <f t="shared" si="24"/>
        <v>47.89488091979195</v>
      </c>
      <c r="N364" s="138"/>
    </row>
    <row r="365" spans="1:14" s="20" customFormat="1" ht="27.75" customHeight="1">
      <c r="A365" s="13"/>
      <c r="B365" s="13"/>
      <c r="C365" s="193"/>
      <c r="D365" s="156"/>
      <c r="E365" s="195"/>
      <c r="F365" s="150"/>
      <c r="G365" s="150"/>
      <c r="H365" s="150"/>
      <c r="I365" s="150"/>
      <c r="J365" s="17" t="s">
        <v>145</v>
      </c>
      <c r="K365" s="40">
        <v>3593</v>
      </c>
      <c r="L365" s="40">
        <v>1749.6</v>
      </c>
      <c r="M365" s="78">
        <f t="shared" si="24"/>
        <v>48.694684107987754</v>
      </c>
      <c r="N365" s="138"/>
    </row>
    <row r="366" spans="1:14" s="20" customFormat="1" ht="27.75" customHeight="1">
      <c r="A366" s="13"/>
      <c r="B366" s="13"/>
      <c r="C366" s="193"/>
      <c r="D366" s="157"/>
      <c r="E366" s="195"/>
      <c r="F366" s="150"/>
      <c r="G366" s="150"/>
      <c r="H366" s="150"/>
      <c r="I366" s="150"/>
      <c r="J366" s="17" t="s">
        <v>94</v>
      </c>
      <c r="K366" s="40">
        <v>60</v>
      </c>
      <c r="L366" s="40">
        <v>0</v>
      </c>
      <c r="M366" s="78">
        <f t="shared" si="24"/>
        <v>0</v>
      </c>
      <c r="N366" s="138"/>
    </row>
    <row r="367" spans="1:14" s="20" customFormat="1" ht="37.5" customHeight="1">
      <c r="A367" s="13"/>
      <c r="B367" s="13"/>
      <c r="C367" s="193"/>
      <c r="D367" s="155" t="s">
        <v>249</v>
      </c>
      <c r="E367" s="195"/>
      <c r="F367" s="150"/>
      <c r="G367" s="150"/>
      <c r="H367" s="150"/>
      <c r="I367" s="150"/>
      <c r="J367" s="17" t="s">
        <v>132</v>
      </c>
      <c r="K367" s="40">
        <f>K368</f>
        <v>231.3</v>
      </c>
      <c r="L367" s="40">
        <f>L368</f>
        <v>111.4</v>
      </c>
      <c r="M367" s="78">
        <f t="shared" si="24"/>
        <v>48.16255944660614</v>
      </c>
      <c r="N367" s="138"/>
    </row>
    <row r="368" spans="1:14" s="20" customFormat="1" ht="27.75" customHeight="1">
      <c r="A368" s="13"/>
      <c r="B368" s="13"/>
      <c r="C368" s="193"/>
      <c r="D368" s="157"/>
      <c r="E368" s="195"/>
      <c r="F368" s="150"/>
      <c r="G368" s="150"/>
      <c r="H368" s="150"/>
      <c r="I368" s="150"/>
      <c r="J368" s="17" t="s">
        <v>145</v>
      </c>
      <c r="K368" s="40">
        <v>231.3</v>
      </c>
      <c r="L368" s="40">
        <v>111.4</v>
      </c>
      <c r="M368" s="78">
        <f t="shared" si="24"/>
        <v>48.16255944660614</v>
      </c>
      <c r="N368" s="138"/>
    </row>
    <row r="369" spans="1:14" s="20" customFormat="1" ht="34.5" customHeight="1">
      <c r="A369" s="13"/>
      <c r="B369" s="13"/>
      <c r="C369" s="193"/>
      <c r="D369" s="155" t="s">
        <v>250</v>
      </c>
      <c r="E369" s="195"/>
      <c r="F369" s="150"/>
      <c r="G369" s="150"/>
      <c r="H369" s="150"/>
      <c r="I369" s="150"/>
      <c r="J369" s="17" t="s">
        <v>132</v>
      </c>
      <c r="K369" s="40">
        <f>K370</f>
        <v>210.2</v>
      </c>
      <c r="L369" s="40">
        <f>L370</f>
        <v>129.2</v>
      </c>
      <c r="M369" s="78">
        <f t="shared" si="24"/>
        <v>61.46527117031398</v>
      </c>
      <c r="N369" s="138"/>
    </row>
    <row r="370" spans="1:14" s="20" customFormat="1" ht="27.75" customHeight="1">
      <c r="A370" s="13"/>
      <c r="B370" s="13"/>
      <c r="C370" s="193"/>
      <c r="D370" s="157"/>
      <c r="E370" s="195"/>
      <c r="F370" s="150"/>
      <c r="G370" s="150"/>
      <c r="H370" s="150"/>
      <c r="I370" s="150"/>
      <c r="J370" s="17" t="s">
        <v>145</v>
      </c>
      <c r="K370" s="40">
        <v>210.2</v>
      </c>
      <c r="L370" s="40">
        <v>129.2</v>
      </c>
      <c r="M370" s="78">
        <f t="shared" si="24"/>
        <v>61.46527117031398</v>
      </c>
      <c r="N370" s="138"/>
    </row>
    <row r="371" spans="1:14" s="20" customFormat="1" ht="38.25" customHeight="1">
      <c r="A371" s="13"/>
      <c r="B371" s="13"/>
      <c r="C371" s="193"/>
      <c r="D371" s="155" t="s">
        <v>251</v>
      </c>
      <c r="E371" s="195"/>
      <c r="F371" s="150"/>
      <c r="G371" s="150"/>
      <c r="H371" s="150"/>
      <c r="I371" s="150"/>
      <c r="J371" s="17" t="s">
        <v>132</v>
      </c>
      <c r="K371" s="40">
        <f>K372</f>
        <v>1523</v>
      </c>
      <c r="L371" s="40">
        <f>L372</f>
        <v>560.6</v>
      </c>
      <c r="M371" s="78">
        <f t="shared" si="24"/>
        <v>36.80892974392646</v>
      </c>
      <c r="N371" s="138"/>
    </row>
    <row r="372" spans="1:14" s="20" customFormat="1" ht="26.25" customHeight="1">
      <c r="A372" s="13" t="s">
        <v>49</v>
      </c>
      <c r="B372" s="13" t="s">
        <v>2</v>
      </c>
      <c r="C372" s="193"/>
      <c r="D372" s="156"/>
      <c r="E372" s="195"/>
      <c r="F372" s="150"/>
      <c r="G372" s="150"/>
      <c r="H372" s="150"/>
      <c r="I372" s="150"/>
      <c r="J372" s="64" t="s">
        <v>94</v>
      </c>
      <c r="K372" s="60">
        <v>1523</v>
      </c>
      <c r="L372" s="82">
        <v>560.6</v>
      </c>
      <c r="M372" s="61">
        <f t="shared" si="24"/>
        <v>36.80892974392646</v>
      </c>
      <c r="N372" s="138"/>
    </row>
    <row r="373" spans="1:14" s="20" customFormat="1" ht="31.5" customHeight="1">
      <c r="A373" s="13"/>
      <c r="B373" s="13"/>
      <c r="C373" s="193"/>
      <c r="D373" s="140" t="s">
        <v>252</v>
      </c>
      <c r="E373" s="195"/>
      <c r="F373" s="150"/>
      <c r="G373" s="150"/>
      <c r="H373" s="150"/>
      <c r="I373" s="150"/>
      <c r="J373" s="64" t="s">
        <v>132</v>
      </c>
      <c r="K373" s="60">
        <f>K374</f>
        <v>2061.3</v>
      </c>
      <c r="L373" s="60">
        <f>L374</f>
        <v>989.9</v>
      </c>
      <c r="M373" s="61">
        <f t="shared" si="24"/>
        <v>48.02309222335419</v>
      </c>
      <c r="N373" s="138"/>
    </row>
    <row r="374" spans="1:14" s="20" customFormat="1" ht="15.75">
      <c r="A374" s="13"/>
      <c r="B374" s="13"/>
      <c r="C374" s="193"/>
      <c r="D374" s="142"/>
      <c r="E374" s="195"/>
      <c r="F374" s="150"/>
      <c r="G374" s="150"/>
      <c r="H374" s="150"/>
      <c r="I374" s="150"/>
      <c r="J374" s="64" t="s">
        <v>145</v>
      </c>
      <c r="K374" s="60">
        <v>2061.3</v>
      </c>
      <c r="L374" s="60">
        <v>989.9</v>
      </c>
      <c r="M374" s="61">
        <f t="shared" si="24"/>
        <v>48.02309222335419</v>
      </c>
      <c r="N374" s="138"/>
    </row>
    <row r="375" spans="1:14" s="20" customFormat="1" ht="70.5" customHeight="1">
      <c r="A375" s="13"/>
      <c r="B375" s="13"/>
      <c r="C375" s="193"/>
      <c r="D375" s="140" t="s">
        <v>253</v>
      </c>
      <c r="E375" s="195"/>
      <c r="F375" s="150"/>
      <c r="G375" s="150"/>
      <c r="H375" s="150"/>
      <c r="I375" s="150"/>
      <c r="J375" s="64" t="s">
        <v>132</v>
      </c>
      <c r="K375" s="60">
        <f>K376</f>
        <v>25.5</v>
      </c>
      <c r="L375" s="60">
        <f>L376</f>
        <v>23.2</v>
      </c>
      <c r="M375" s="61">
        <f t="shared" si="24"/>
        <v>90.98039215686275</v>
      </c>
      <c r="N375" s="138"/>
    </row>
    <row r="376" spans="1:14" s="20" customFormat="1" ht="31.5">
      <c r="A376" s="13"/>
      <c r="B376" s="13"/>
      <c r="C376" s="193"/>
      <c r="D376" s="142"/>
      <c r="E376" s="195"/>
      <c r="F376" s="150"/>
      <c r="G376" s="150"/>
      <c r="H376" s="150"/>
      <c r="I376" s="150"/>
      <c r="J376" s="64" t="s">
        <v>167</v>
      </c>
      <c r="K376" s="60">
        <v>25.5</v>
      </c>
      <c r="L376" s="60">
        <v>23.2</v>
      </c>
      <c r="M376" s="61">
        <f t="shared" si="24"/>
        <v>90.98039215686275</v>
      </c>
      <c r="N376" s="138"/>
    </row>
    <row r="377" spans="1:14" s="20" customFormat="1" ht="47.25" customHeight="1">
      <c r="A377" s="13"/>
      <c r="B377" s="13"/>
      <c r="C377" s="193"/>
      <c r="D377" s="140" t="s">
        <v>254</v>
      </c>
      <c r="E377" s="195"/>
      <c r="F377" s="150"/>
      <c r="G377" s="150"/>
      <c r="H377" s="150"/>
      <c r="I377" s="150"/>
      <c r="J377" s="64" t="s">
        <v>132</v>
      </c>
      <c r="K377" s="60">
        <f>K378</f>
        <v>2.3</v>
      </c>
      <c r="L377" s="60">
        <f>L378</f>
        <v>0</v>
      </c>
      <c r="M377" s="61">
        <f t="shared" si="24"/>
        <v>0</v>
      </c>
      <c r="N377" s="138"/>
    </row>
    <row r="378" spans="1:14" s="20" customFormat="1" ht="15" customHeight="1">
      <c r="A378" s="13"/>
      <c r="B378" s="13"/>
      <c r="C378" s="193"/>
      <c r="D378" s="142"/>
      <c r="E378" s="195"/>
      <c r="F378" s="150"/>
      <c r="G378" s="150"/>
      <c r="H378" s="150"/>
      <c r="I378" s="150"/>
      <c r="J378" s="64" t="s">
        <v>94</v>
      </c>
      <c r="K378" s="60">
        <v>2.3</v>
      </c>
      <c r="L378" s="60">
        <v>0</v>
      </c>
      <c r="M378" s="61">
        <f t="shared" si="24"/>
        <v>0</v>
      </c>
      <c r="N378" s="138"/>
    </row>
    <row r="379" spans="1:14" s="20" customFormat="1" ht="47.25" customHeight="1" hidden="1">
      <c r="A379" s="13"/>
      <c r="B379" s="13"/>
      <c r="C379" s="193"/>
      <c r="D379" s="140"/>
      <c r="E379" s="195"/>
      <c r="F379" s="150"/>
      <c r="G379" s="150"/>
      <c r="H379" s="150"/>
      <c r="I379" s="150"/>
      <c r="J379" s="64" t="s">
        <v>132</v>
      </c>
      <c r="K379" s="60">
        <f>K380</f>
        <v>0</v>
      </c>
      <c r="L379" s="60">
        <f>L380</f>
        <v>0</v>
      </c>
      <c r="M379" s="61" t="e">
        <f t="shared" si="24"/>
        <v>#DIV/0!</v>
      </c>
      <c r="N379" s="138"/>
    </row>
    <row r="380" spans="1:14" s="20" customFormat="1" ht="31.5" hidden="1">
      <c r="A380" s="13"/>
      <c r="B380" s="13"/>
      <c r="C380" s="193"/>
      <c r="D380" s="142"/>
      <c r="E380" s="195"/>
      <c r="F380" s="150"/>
      <c r="G380" s="150"/>
      <c r="H380" s="150"/>
      <c r="I380" s="150"/>
      <c r="J380" s="64" t="s">
        <v>167</v>
      </c>
      <c r="K380" s="60">
        <v>0</v>
      </c>
      <c r="L380" s="60">
        <v>0</v>
      </c>
      <c r="M380" s="61" t="e">
        <f t="shared" si="24"/>
        <v>#DIV/0!</v>
      </c>
      <c r="N380" s="138"/>
    </row>
    <row r="381" spans="1:14" s="20" customFormat="1" ht="47.25" customHeight="1">
      <c r="A381" s="13"/>
      <c r="B381" s="13"/>
      <c r="C381" s="193"/>
      <c r="D381" s="140" t="s">
        <v>255</v>
      </c>
      <c r="E381" s="195"/>
      <c r="F381" s="150"/>
      <c r="G381" s="150"/>
      <c r="H381" s="150"/>
      <c r="I381" s="150"/>
      <c r="J381" s="64" t="s">
        <v>132</v>
      </c>
      <c r="K381" s="86">
        <f>K382+K383</f>
        <v>75.96000000000001</v>
      </c>
      <c r="L381" s="60">
        <f>L382+L383</f>
        <v>42</v>
      </c>
      <c r="M381" s="61">
        <f t="shared" si="24"/>
        <v>55.29225908372827</v>
      </c>
      <c r="N381" s="138"/>
    </row>
    <row r="382" spans="1:14" s="20" customFormat="1" ht="15.75">
      <c r="A382" s="13"/>
      <c r="B382" s="13"/>
      <c r="C382" s="193"/>
      <c r="D382" s="141"/>
      <c r="E382" s="195"/>
      <c r="F382" s="150"/>
      <c r="G382" s="150"/>
      <c r="H382" s="150"/>
      <c r="I382" s="150"/>
      <c r="J382" s="64" t="s">
        <v>145</v>
      </c>
      <c r="K382" s="86">
        <v>0.76</v>
      </c>
      <c r="L382" s="60">
        <v>0.4</v>
      </c>
      <c r="M382" s="61">
        <f t="shared" si="24"/>
        <v>52.63157894736842</v>
      </c>
      <c r="N382" s="138"/>
    </row>
    <row r="383" spans="1:14" s="20" customFormat="1" ht="15.75">
      <c r="A383" s="13"/>
      <c r="B383" s="13"/>
      <c r="C383" s="193"/>
      <c r="D383" s="142"/>
      <c r="E383" s="195"/>
      <c r="F383" s="150"/>
      <c r="G383" s="150"/>
      <c r="H383" s="150"/>
      <c r="I383" s="150"/>
      <c r="J383" s="64" t="s">
        <v>94</v>
      </c>
      <c r="K383" s="60">
        <v>75.2</v>
      </c>
      <c r="L383" s="60">
        <v>41.6</v>
      </c>
      <c r="M383" s="61">
        <f t="shared" si="24"/>
        <v>55.319148936170215</v>
      </c>
      <c r="N383" s="138"/>
    </row>
    <row r="384" spans="1:14" s="20" customFormat="1" ht="0.75" customHeight="1">
      <c r="A384" s="13"/>
      <c r="B384" s="13"/>
      <c r="C384" s="193"/>
      <c r="D384" s="140"/>
      <c r="E384" s="195"/>
      <c r="F384" s="150"/>
      <c r="G384" s="150"/>
      <c r="H384" s="150"/>
      <c r="I384" s="150"/>
      <c r="J384" s="64" t="s">
        <v>132</v>
      </c>
      <c r="K384" s="60">
        <f>K385</f>
        <v>0</v>
      </c>
      <c r="L384" s="60">
        <f>L385</f>
        <v>0</v>
      </c>
      <c r="M384" s="61" t="e">
        <f t="shared" si="24"/>
        <v>#DIV/0!</v>
      </c>
      <c r="N384" s="138"/>
    </row>
    <row r="385" spans="1:14" s="20" customFormat="1" ht="15.75" hidden="1">
      <c r="A385" s="13"/>
      <c r="B385" s="13"/>
      <c r="C385" s="193"/>
      <c r="D385" s="142"/>
      <c r="E385" s="195"/>
      <c r="F385" s="150"/>
      <c r="G385" s="150"/>
      <c r="H385" s="150"/>
      <c r="I385" s="150"/>
      <c r="J385" s="64" t="s">
        <v>145</v>
      </c>
      <c r="K385" s="60">
        <v>0</v>
      </c>
      <c r="L385" s="60">
        <v>0</v>
      </c>
      <c r="M385" s="61" t="e">
        <f t="shared" si="24"/>
        <v>#DIV/0!</v>
      </c>
      <c r="N385" s="138"/>
    </row>
    <row r="386" spans="1:14" s="20" customFormat="1" ht="47.25" customHeight="1" hidden="1">
      <c r="A386" s="13"/>
      <c r="B386" s="13"/>
      <c r="C386" s="193"/>
      <c r="D386" s="140"/>
      <c r="E386" s="195"/>
      <c r="F386" s="150"/>
      <c r="G386" s="150"/>
      <c r="H386" s="150"/>
      <c r="I386" s="150"/>
      <c r="J386" s="64" t="s">
        <v>132</v>
      </c>
      <c r="K386" s="60">
        <v>0</v>
      </c>
      <c r="L386" s="60">
        <v>0</v>
      </c>
      <c r="M386" s="61" t="e">
        <f t="shared" si="24"/>
        <v>#DIV/0!</v>
      </c>
      <c r="N386" s="138"/>
    </row>
    <row r="387" spans="1:14" s="20" customFormat="1" ht="15.75" hidden="1">
      <c r="A387" s="13"/>
      <c r="B387" s="13"/>
      <c r="C387" s="193"/>
      <c r="D387" s="142"/>
      <c r="E387" s="195"/>
      <c r="F387" s="150"/>
      <c r="G387" s="150"/>
      <c r="H387" s="150"/>
      <c r="I387" s="150"/>
      <c r="J387" s="64" t="s">
        <v>145</v>
      </c>
      <c r="K387" s="60">
        <v>0</v>
      </c>
      <c r="L387" s="60">
        <v>0</v>
      </c>
      <c r="M387" s="61" t="e">
        <f t="shared" si="24"/>
        <v>#DIV/0!</v>
      </c>
      <c r="N387" s="138"/>
    </row>
    <row r="388" spans="1:14" s="20" customFormat="1" ht="24" customHeight="1">
      <c r="A388" s="13" t="s">
        <v>52</v>
      </c>
      <c r="B388" s="13" t="s">
        <v>2</v>
      </c>
      <c r="C388" s="193"/>
      <c r="D388" s="163" t="s">
        <v>174</v>
      </c>
      <c r="E388" s="195"/>
      <c r="F388" s="150"/>
      <c r="G388" s="150"/>
      <c r="H388" s="150"/>
      <c r="I388" s="150"/>
      <c r="J388" s="72" t="s">
        <v>135</v>
      </c>
      <c r="K388" s="71">
        <f>K389+K390</f>
        <v>3504.6</v>
      </c>
      <c r="L388" s="71">
        <f>L389+L390</f>
        <v>1566.1000000000001</v>
      </c>
      <c r="M388" s="97">
        <f aca="true" t="shared" si="25" ref="M388:M398">L388/K388*100</f>
        <v>44.68698282257605</v>
      </c>
      <c r="N388" s="138"/>
    </row>
    <row r="389" spans="1:14" s="20" customFormat="1" ht="15.75">
      <c r="A389" s="13"/>
      <c r="B389" s="13"/>
      <c r="C389" s="193"/>
      <c r="D389" s="164"/>
      <c r="E389" s="195"/>
      <c r="F389" s="150"/>
      <c r="G389" s="150"/>
      <c r="H389" s="150"/>
      <c r="I389" s="150"/>
      <c r="J389" s="72" t="s">
        <v>94</v>
      </c>
      <c r="K389" s="71">
        <f>K395+K392</f>
        <v>2310</v>
      </c>
      <c r="L389" s="71">
        <f>L395+L392</f>
        <v>1008.4000000000001</v>
      </c>
      <c r="M389" s="97">
        <f t="shared" si="25"/>
        <v>43.65367965367965</v>
      </c>
      <c r="N389" s="138"/>
    </row>
    <row r="390" spans="1:14" s="20" customFormat="1" ht="15.75">
      <c r="A390" s="13"/>
      <c r="B390" s="13"/>
      <c r="C390" s="193"/>
      <c r="D390" s="165"/>
      <c r="E390" s="195"/>
      <c r="F390" s="150"/>
      <c r="G390" s="150"/>
      <c r="H390" s="150"/>
      <c r="I390" s="150"/>
      <c r="J390" s="72" t="s">
        <v>95</v>
      </c>
      <c r="K390" s="71">
        <f>K396+K393</f>
        <v>1194.6</v>
      </c>
      <c r="L390" s="71">
        <f>L396+L393</f>
        <v>557.7</v>
      </c>
      <c r="M390" s="97">
        <f t="shared" si="25"/>
        <v>46.685082872928184</v>
      </c>
      <c r="N390" s="138"/>
    </row>
    <row r="391" spans="1:14" s="20" customFormat="1" ht="23.25" customHeight="1">
      <c r="A391" s="13"/>
      <c r="B391" s="13"/>
      <c r="C391" s="193"/>
      <c r="D391" s="140" t="s">
        <v>175</v>
      </c>
      <c r="E391" s="195"/>
      <c r="F391" s="150"/>
      <c r="G391" s="150"/>
      <c r="H391" s="150"/>
      <c r="I391" s="150"/>
      <c r="J391" s="64" t="s">
        <v>132</v>
      </c>
      <c r="K391" s="60">
        <f>K392+K393</f>
        <v>3195.8</v>
      </c>
      <c r="L391" s="60">
        <f>L392+L393</f>
        <v>1517.3000000000002</v>
      </c>
      <c r="M391" s="61">
        <f t="shared" si="25"/>
        <v>47.47793979598222</v>
      </c>
      <c r="N391" s="138"/>
    </row>
    <row r="392" spans="1:14" s="20" customFormat="1" ht="15.75">
      <c r="A392" s="13"/>
      <c r="B392" s="13"/>
      <c r="C392" s="193"/>
      <c r="D392" s="141"/>
      <c r="E392" s="195"/>
      <c r="F392" s="150"/>
      <c r="G392" s="150"/>
      <c r="H392" s="150"/>
      <c r="I392" s="150"/>
      <c r="J392" s="64" t="s">
        <v>94</v>
      </c>
      <c r="K392" s="60">
        <v>2078</v>
      </c>
      <c r="L392" s="60">
        <v>972.7</v>
      </c>
      <c r="M392" s="61">
        <f t="shared" si="25"/>
        <v>46.80943214629452</v>
      </c>
      <c r="N392" s="138"/>
    </row>
    <row r="393" spans="1:14" s="20" customFormat="1" ht="15.75">
      <c r="A393" s="13"/>
      <c r="B393" s="13"/>
      <c r="C393" s="193"/>
      <c r="D393" s="142"/>
      <c r="E393" s="195"/>
      <c r="F393" s="150"/>
      <c r="G393" s="150"/>
      <c r="H393" s="150"/>
      <c r="I393" s="150"/>
      <c r="J393" s="64" t="s">
        <v>95</v>
      </c>
      <c r="K393" s="60">
        <v>1117.8</v>
      </c>
      <c r="L393" s="60">
        <v>544.6</v>
      </c>
      <c r="M393" s="61">
        <f t="shared" si="25"/>
        <v>48.72070137770621</v>
      </c>
      <c r="N393" s="138"/>
    </row>
    <row r="394" spans="1:14" s="20" customFormat="1" ht="48" customHeight="1">
      <c r="A394" s="13"/>
      <c r="B394" s="13"/>
      <c r="C394" s="193"/>
      <c r="D394" s="140" t="s">
        <v>176</v>
      </c>
      <c r="E394" s="195"/>
      <c r="F394" s="150"/>
      <c r="G394" s="150"/>
      <c r="H394" s="150"/>
      <c r="I394" s="150"/>
      <c r="J394" s="64" t="s">
        <v>132</v>
      </c>
      <c r="K394" s="60">
        <f>K395+K396</f>
        <v>308.8</v>
      </c>
      <c r="L394" s="60">
        <f>L395+L396</f>
        <v>48.800000000000004</v>
      </c>
      <c r="M394" s="61">
        <f t="shared" si="25"/>
        <v>15.803108808290157</v>
      </c>
      <c r="N394" s="138"/>
    </row>
    <row r="395" spans="1:14" s="20" customFormat="1" ht="15.75">
      <c r="A395" s="13"/>
      <c r="B395" s="13"/>
      <c r="C395" s="193"/>
      <c r="D395" s="141"/>
      <c r="E395" s="195"/>
      <c r="F395" s="150"/>
      <c r="G395" s="150"/>
      <c r="H395" s="150"/>
      <c r="I395" s="150"/>
      <c r="J395" s="64" t="s">
        <v>94</v>
      </c>
      <c r="K395" s="60">
        <v>232</v>
      </c>
      <c r="L395" s="60">
        <v>35.7</v>
      </c>
      <c r="M395" s="61">
        <f t="shared" si="25"/>
        <v>15.38793103448276</v>
      </c>
      <c r="N395" s="138"/>
    </row>
    <row r="396" spans="1:14" s="20" customFormat="1" ht="15" customHeight="1">
      <c r="A396" s="13"/>
      <c r="B396" s="13"/>
      <c r="C396" s="193"/>
      <c r="D396" s="142"/>
      <c r="E396" s="195"/>
      <c r="F396" s="150"/>
      <c r="G396" s="150"/>
      <c r="H396" s="150"/>
      <c r="I396" s="150"/>
      <c r="J396" s="64" t="s">
        <v>95</v>
      </c>
      <c r="K396" s="60">
        <v>76.8</v>
      </c>
      <c r="L396" s="60">
        <v>13.1</v>
      </c>
      <c r="M396" s="61">
        <f t="shared" si="25"/>
        <v>17.057291666666664</v>
      </c>
      <c r="N396" s="138"/>
    </row>
    <row r="397" spans="1:14" s="20" customFormat="1" ht="35.25" customHeight="1">
      <c r="A397" s="13" t="s">
        <v>53</v>
      </c>
      <c r="B397" s="13" t="s">
        <v>2</v>
      </c>
      <c r="C397" s="193"/>
      <c r="D397" s="163" t="s">
        <v>53</v>
      </c>
      <c r="E397" s="195"/>
      <c r="F397" s="150"/>
      <c r="G397" s="150"/>
      <c r="H397" s="150"/>
      <c r="I397" s="150"/>
      <c r="J397" s="72" t="s">
        <v>135</v>
      </c>
      <c r="K397" s="71">
        <f>K398</f>
        <v>3140.8</v>
      </c>
      <c r="L397" s="71">
        <f>L398</f>
        <v>1781.7</v>
      </c>
      <c r="M397" s="97">
        <f t="shared" si="25"/>
        <v>56.7275853285787</v>
      </c>
      <c r="N397" s="138"/>
    </row>
    <row r="398" spans="1:14" s="20" customFormat="1" ht="23.25" customHeight="1">
      <c r="A398" s="13"/>
      <c r="B398" s="13"/>
      <c r="C398" s="193"/>
      <c r="D398" s="165"/>
      <c r="E398" s="195"/>
      <c r="F398" s="150"/>
      <c r="G398" s="150"/>
      <c r="H398" s="150"/>
      <c r="I398" s="150"/>
      <c r="J398" s="72" t="s">
        <v>95</v>
      </c>
      <c r="K398" s="71">
        <v>3140.8</v>
      </c>
      <c r="L398" s="71">
        <v>1781.7</v>
      </c>
      <c r="M398" s="97">
        <f t="shared" si="25"/>
        <v>56.7275853285787</v>
      </c>
      <c r="N398" s="138"/>
    </row>
    <row r="399" spans="1:14" s="20" customFormat="1" ht="22.5" customHeight="1">
      <c r="A399" s="13" t="s">
        <v>54</v>
      </c>
      <c r="B399" s="13" t="s">
        <v>2</v>
      </c>
      <c r="C399" s="193"/>
      <c r="D399" s="163" t="s">
        <v>54</v>
      </c>
      <c r="E399" s="195"/>
      <c r="F399" s="150"/>
      <c r="G399" s="150"/>
      <c r="H399" s="150"/>
      <c r="I399" s="150"/>
      <c r="J399" s="72" t="s">
        <v>135</v>
      </c>
      <c r="K399" s="71">
        <f>K408</f>
        <v>14116.9</v>
      </c>
      <c r="L399" s="71">
        <f>L408</f>
        <v>6651.7</v>
      </c>
      <c r="M399" s="97">
        <f>L399/K399*100</f>
        <v>47.11870169796485</v>
      </c>
      <c r="N399" s="138"/>
    </row>
    <row r="400" spans="1:14" s="20" customFormat="1" ht="31.5" customHeight="1" hidden="1">
      <c r="A400" s="13" t="s">
        <v>50</v>
      </c>
      <c r="B400" s="13" t="s">
        <v>2</v>
      </c>
      <c r="C400" s="193"/>
      <c r="D400" s="164"/>
      <c r="E400" s="195"/>
      <c r="F400" s="150"/>
      <c r="G400" s="150"/>
      <c r="H400" s="150"/>
      <c r="I400" s="150"/>
      <c r="J400" s="72" t="s">
        <v>106</v>
      </c>
      <c r="K400" s="71">
        <f>K401</f>
        <v>6957.6</v>
      </c>
      <c r="L400" s="71">
        <f>L401</f>
        <v>3462.9</v>
      </c>
      <c r="M400" s="98">
        <f aca="true" t="shared" si="26" ref="M400:M437">L400/K400*100</f>
        <v>49.77147292169713</v>
      </c>
      <c r="N400" s="138"/>
    </row>
    <row r="401" spans="1:14" s="20" customFormat="1" ht="15.75" customHeight="1" hidden="1">
      <c r="A401" s="13" t="s">
        <v>51</v>
      </c>
      <c r="B401" s="13" t="s">
        <v>2</v>
      </c>
      <c r="C401" s="193"/>
      <c r="D401" s="164"/>
      <c r="E401" s="195"/>
      <c r="F401" s="150"/>
      <c r="G401" s="150"/>
      <c r="H401" s="150"/>
      <c r="I401" s="150"/>
      <c r="J401" s="72" t="s">
        <v>106</v>
      </c>
      <c r="K401" s="71">
        <f>K402+K403+K404</f>
        <v>6957.6</v>
      </c>
      <c r="L401" s="71">
        <f>L402+L403+L404</f>
        <v>3462.9</v>
      </c>
      <c r="M401" s="98">
        <f t="shared" si="26"/>
        <v>49.77147292169713</v>
      </c>
      <c r="N401" s="138"/>
    </row>
    <row r="402" spans="1:14" s="20" customFormat="1" ht="78.75" customHeight="1" hidden="1">
      <c r="A402" s="13" t="s">
        <v>51</v>
      </c>
      <c r="B402" s="13" t="s">
        <v>9</v>
      </c>
      <c r="C402" s="193"/>
      <c r="D402" s="164"/>
      <c r="E402" s="195"/>
      <c r="F402" s="150"/>
      <c r="G402" s="150"/>
      <c r="H402" s="150"/>
      <c r="I402" s="150"/>
      <c r="J402" s="72" t="s">
        <v>106</v>
      </c>
      <c r="K402" s="71">
        <v>6265.6</v>
      </c>
      <c r="L402" s="99">
        <v>3093.6</v>
      </c>
      <c r="M402" s="98">
        <f t="shared" si="26"/>
        <v>49.37436159346271</v>
      </c>
      <c r="N402" s="138"/>
    </row>
    <row r="403" spans="1:14" s="20" customFormat="1" ht="31.5" customHeight="1" hidden="1">
      <c r="A403" s="13" t="s">
        <v>51</v>
      </c>
      <c r="B403" s="13" t="s">
        <v>7</v>
      </c>
      <c r="C403" s="193"/>
      <c r="D403" s="164"/>
      <c r="E403" s="195"/>
      <c r="F403" s="150"/>
      <c r="G403" s="150"/>
      <c r="H403" s="150"/>
      <c r="I403" s="150"/>
      <c r="J403" s="72" t="s">
        <v>106</v>
      </c>
      <c r="K403" s="71">
        <v>691.9</v>
      </c>
      <c r="L403" s="99">
        <v>369.3</v>
      </c>
      <c r="M403" s="98">
        <f t="shared" si="26"/>
        <v>53.37476513947102</v>
      </c>
      <c r="N403" s="138"/>
    </row>
    <row r="404" spans="1:14" s="20" customFormat="1" ht="15.75" customHeight="1" hidden="1">
      <c r="A404" s="13"/>
      <c r="B404" s="13"/>
      <c r="C404" s="193"/>
      <c r="D404" s="164"/>
      <c r="E404" s="195"/>
      <c r="F404" s="150"/>
      <c r="G404" s="150"/>
      <c r="H404" s="150"/>
      <c r="I404" s="150"/>
      <c r="J404" s="72" t="s">
        <v>106</v>
      </c>
      <c r="K404" s="71">
        <v>0.1</v>
      </c>
      <c r="L404" s="99">
        <v>0</v>
      </c>
      <c r="M404" s="98">
        <f t="shared" si="26"/>
        <v>0</v>
      </c>
      <c r="N404" s="138"/>
    </row>
    <row r="405" spans="1:14" s="20" customFormat="1" ht="15.75" customHeight="1" hidden="1">
      <c r="A405" s="13" t="s">
        <v>55</v>
      </c>
      <c r="B405" s="13" t="s">
        <v>2</v>
      </c>
      <c r="C405" s="193"/>
      <c r="D405" s="164"/>
      <c r="E405" s="195"/>
      <c r="F405" s="150"/>
      <c r="G405" s="150"/>
      <c r="H405" s="150"/>
      <c r="I405" s="150"/>
      <c r="J405" s="72" t="s">
        <v>106</v>
      </c>
      <c r="K405" s="71">
        <f>K406</f>
        <v>4892.9</v>
      </c>
      <c r="L405" s="71">
        <f>L406</f>
        <v>2458.8</v>
      </c>
      <c r="M405" s="98">
        <f t="shared" si="26"/>
        <v>50.25240654826382</v>
      </c>
      <c r="N405" s="138"/>
    </row>
    <row r="406" spans="1:14" s="20" customFormat="1" ht="15.75" customHeight="1" hidden="1">
      <c r="A406" s="13" t="s">
        <v>56</v>
      </c>
      <c r="B406" s="13" t="s">
        <v>2</v>
      </c>
      <c r="C406" s="193"/>
      <c r="D406" s="164"/>
      <c r="E406" s="195"/>
      <c r="F406" s="150"/>
      <c r="G406" s="150"/>
      <c r="H406" s="150"/>
      <c r="I406" s="150"/>
      <c r="J406" s="72" t="s">
        <v>106</v>
      </c>
      <c r="K406" s="71">
        <f>K407</f>
        <v>4892.9</v>
      </c>
      <c r="L406" s="71">
        <f>L407</f>
        <v>2458.8</v>
      </c>
      <c r="M406" s="98">
        <f t="shared" si="26"/>
        <v>50.25240654826382</v>
      </c>
      <c r="N406" s="138"/>
    </row>
    <row r="407" spans="1:14" s="20" customFormat="1" ht="31.5" customHeight="1" hidden="1">
      <c r="A407" s="13" t="s">
        <v>56</v>
      </c>
      <c r="B407" s="13" t="s">
        <v>57</v>
      </c>
      <c r="C407" s="193"/>
      <c r="D407" s="164"/>
      <c r="E407" s="195"/>
      <c r="F407" s="150"/>
      <c r="G407" s="150"/>
      <c r="H407" s="150"/>
      <c r="I407" s="150"/>
      <c r="J407" s="72" t="s">
        <v>106</v>
      </c>
      <c r="K407" s="71">
        <v>4892.9</v>
      </c>
      <c r="L407" s="99">
        <v>2458.8</v>
      </c>
      <c r="M407" s="98">
        <f t="shared" si="26"/>
        <v>50.25240654826382</v>
      </c>
      <c r="N407" s="138"/>
    </row>
    <row r="408" spans="1:14" s="20" customFormat="1" ht="24.75" customHeight="1">
      <c r="A408" s="13"/>
      <c r="B408" s="13"/>
      <c r="C408" s="193"/>
      <c r="D408" s="164"/>
      <c r="E408" s="195"/>
      <c r="F408" s="150"/>
      <c r="G408" s="150"/>
      <c r="H408" s="150"/>
      <c r="I408" s="150"/>
      <c r="J408" s="72" t="s">
        <v>145</v>
      </c>
      <c r="K408" s="71">
        <f>K429+K427</f>
        <v>14116.9</v>
      </c>
      <c r="L408" s="100">
        <f>L429+L427</f>
        <v>6651.7</v>
      </c>
      <c r="M408" s="98">
        <f>L408/K408*100</f>
        <v>47.11870169796485</v>
      </c>
      <c r="N408" s="138"/>
    </row>
    <row r="409" spans="1:14" s="20" customFormat="1" ht="21.75" customHeight="1">
      <c r="A409" s="13" t="s">
        <v>42</v>
      </c>
      <c r="B409" s="13" t="s">
        <v>2</v>
      </c>
      <c r="C409" s="193"/>
      <c r="D409" s="161" t="s">
        <v>184</v>
      </c>
      <c r="E409" s="195"/>
      <c r="F409" s="150"/>
      <c r="G409" s="150"/>
      <c r="H409" s="150"/>
      <c r="I409" s="150"/>
      <c r="J409" s="64" t="s">
        <v>132</v>
      </c>
      <c r="K409" s="60">
        <f>K427</f>
        <v>9672.3</v>
      </c>
      <c r="L409" s="60">
        <f>L427</f>
        <v>4702</v>
      </c>
      <c r="M409" s="61">
        <f>L409/K409*100</f>
        <v>48.61304963659109</v>
      </c>
      <c r="N409" s="138"/>
    </row>
    <row r="410" spans="1:14" s="20" customFormat="1" ht="62.25" customHeight="1" hidden="1">
      <c r="A410" s="13" t="s">
        <v>8</v>
      </c>
      <c r="B410" s="13" t="s">
        <v>2</v>
      </c>
      <c r="C410" s="193"/>
      <c r="D410" s="211"/>
      <c r="E410" s="195"/>
      <c r="F410" s="150"/>
      <c r="G410" s="150"/>
      <c r="H410" s="150"/>
      <c r="I410" s="150"/>
      <c r="J410" s="27"/>
      <c r="K410" s="28">
        <f>K411</f>
        <v>5.1</v>
      </c>
      <c r="L410" s="28">
        <f>L411</f>
        <v>2.8</v>
      </c>
      <c r="M410" s="29">
        <f t="shared" si="26"/>
        <v>54.90196078431373</v>
      </c>
      <c r="N410" s="138"/>
    </row>
    <row r="411" spans="1:14" s="20" customFormat="1" ht="47.25" customHeight="1" hidden="1">
      <c r="A411" s="13" t="s">
        <v>58</v>
      </c>
      <c r="B411" s="13" t="s">
        <v>2</v>
      </c>
      <c r="C411" s="193"/>
      <c r="D411" s="211"/>
      <c r="E411" s="195"/>
      <c r="F411" s="150"/>
      <c r="G411" s="150"/>
      <c r="H411" s="150"/>
      <c r="I411" s="150"/>
      <c r="J411" s="27"/>
      <c r="K411" s="28">
        <f>K412+K413</f>
        <v>5.1</v>
      </c>
      <c r="L411" s="28">
        <f>L412+L413</f>
        <v>2.8</v>
      </c>
      <c r="M411" s="29">
        <f t="shared" si="26"/>
        <v>54.90196078431373</v>
      </c>
      <c r="N411" s="138"/>
    </row>
    <row r="412" spans="1:14" s="20" customFormat="1" ht="31.5" customHeight="1" hidden="1">
      <c r="A412" s="13" t="s">
        <v>58</v>
      </c>
      <c r="B412" s="13" t="s">
        <v>7</v>
      </c>
      <c r="C412" s="193"/>
      <c r="D412" s="211"/>
      <c r="E412" s="195"/>
      <c r="F412" s="150"/>
      <c r="G412" s="150"/>
      <c r="H412" s="150"/>
      <c r="I412" s="150"/>
      <c r="J412" s="27"/>
      <c r="K412" s="28">
        <v>3.8</v>
      </c>
      <c r="L412" s="30">
        <v>1.9</v>
      </c>
      <c r="M412" s="29">
        <f t="shared" si="26"/>
        <v>50</v>
      </c>
      <c r="N412" s="138"/>
    </row>
    <row r="413" spans="1:14" s="20" customFormat="1" ht="15.75" customHeight="1" hidden="1">
      <c r="A413" s="13" t="s">
        <v>58</v>
      </c>
      <c r="B413" s="13" t="s">
        <v>34</v>
      </c>
      <c r="C413" s="193"/>
      <c r="D413" s="211"/>
      <c r="E413" s="195"/>
      <c r="F413" s="150"/>
      <c r="G413" s="150"/>
      <c r="H413" s="150"/>
      <c r="I413" s="150"/>
      <c r="J413" s="27"/>
      <c r="K413" s="28">
        <v>1.3</v>
      </c>
      <c r="L413" s="30">
        <v>0.9</v>
      </c>
      <c r="M413" s="29">
        <f t="shared" si="26"/>
        <v>69.23076923076923</v>
      </c>
      <c r="N413" s="138"/>
    </row>
    <row r="414" spans="1:14" s="20" customFormat="1" ht="15.75" customHeight="1" hidden="1">
      <c r="A414" s="13"/>
      <c r="B414" s="13"/>
      <c r="C414" s="193"/>
      <c r="D414" s="211"/>
      <c r="E414" s="195"/>
      <c r="F414" s="150"/>
      <c r="G414" s="150"/>
      <c r="H414" s="150"/>
      <c r="I414" s="150"/>
      <c r="J414" s="27"/>
      <c r="K414" s="28"/>
      <c r="L414" s="30"/>
      <c r="M414" s="29" t="e">
        <f t="shared" si="26"/>
        <v>#DIV/0!</v>
      </c>
      <c r="N414" s="138"/>
    </row>
    <row r="415" spans="1:14" s="20" customFormat="1" ht="15.75" customHeight="1" hidden="1">
      <c r="A415" s="13"/>
      <c r="B415" s="13"/>
      <c r="C415" s="193"/>
      <c r="D415" s="211"/>
      <c r="E415" s="195"/>
      <c r="F415" s="150"/>
      <c r="G415" s="150"/>
      <c r="H415" s="150"/>
      <c r="I415" s="150"/>
      <c r="J415" s="27"/>
      <c r="K415" s="28"/>
      <c r="L415" s="30"/>
      <c r="M415" s="29" t="e">
        <f t="shared" si="26"/>
        <v>#DIV/0!</v>
      </c>
      <c r="N415" s="138"/>
    </row>
    <row r="416" spans="1:14" s="20" customFormat="1" ht="15.75" customHeight="1" hidden="1">
      <c r="A416" s="13"/>
      <c r="B416" s="13"/>
      <c r="C416" s="193"/>
      <c r="D416" s="211"/>
      <c r="E416" s="195"/>
      <c r="F416" s="150"/>
      <c r="G416" s="150"/>
      <c r="H416" s="150"/>
      <c r="I416" s="150"/>
      <c r="J416" s="27"/>
      <c r="K416" s="28"/>
      <c r="L416" s="30"/>
      <c r="M416" s="29" t="e">
        <f t="shared" si="26"/>
        <v>#DIV/0!</v>
      </c>
      <c r="N416" s="138"/>
    </row>
    <row r="417" spans="1:14" s="20" customFormat="1" ht="15.75" customHeight="1" hidden="1">
      <c r="A417" s="13"/>
      <c r="B417" s="13"/>
      <c r="C417" s="193"/>
      <c r="D417" s="211"/>
      <c r="E417" s="195"/>
      <c r="F417" s="150"/>
      <c r="G417" s="150"/>
      <c r="H417" s="150"/>
      <c r="I417" s="150"/>
      <c r="J417" s="27"/>
      <c r="K417" s="28"/>
      <c r="L417" s="30"/>
      <c r="M417" s="29" t="e">
        <f t="shared" si="26"/>
        <v>#DIV/0!</v>
      </c>
      <c r="N417" s="138"/>
    </row>
    <row r="418" spans="1:14" s="20" customFormat="1" ht="15.75" customHeight="1" hidden="1">
      <c r="A418" s="13"/>
      <c r="B418" s="13"/>
      <c r="C418" s="193"/>
      <c r="D418" s="211"/>
      <c r="E418" s="195"/>
      <c r="F418" s="150"/>
      <c r="G418" s="150"/>
      <c r="H418" s="150"/>
      <c r="I418" s="150"/>
      <c r="J418" s="27"/>
      <c r="K418" s="28"/>
      <c r="L418" s="30"/>
      <c r="M418" s="29" t="e">
        <f t="shared" si="26"/>
        <v>#DIV/0!</v>
      </c>
      <c r="N418" s="138"/>
    </row>
    <row r="419" spans="1:14" s="20" customFormat="1" ht="15.75" customHeight="1" hidden="1">
      <c r="A419" s="13"/>
      <c r="B419" s="13"/>
      <c r="C419" s="193"/>
      <c r="D419" s="211"/>
      <c r="E419" s="195"/>
      <c r="F419" s="150"/>
      <c r="G419" s="150"/>
      <c r="H419" s="150"/>
      <c r="I419" s="150"/>
      <c r="J419" s="27"/>
      <c r="K419" s="28"/>
      <c r="L419" s="30"/>
      <c r="M419" s="29" t="e">
        <f t="shared" si="26"/>
        <v>#DIV/0!</v>
      </c>
      <c r="N419" s="138"/>
    </row>
    <row r="420" spans="1:14" s="20" customFormat="1" ht="15.75" customHeight="1" hidden="1">
      <c r="A420" s="13"/>
      <c r="B420" s="13"/>
      <c r="C420" s="193"/>
      <c r="D420" s="211"/>
      <c r="E420" s="195"/>
      <c r="F420" s="150"/>
      <c r="G420" s="150"/>
      <c r="H420" s="150"/>
      <c r="I420" s="150"/>
      <c r="J420" s="27"/>
      <c r="K420" s="28"/>
      <c r="L420" s="30"/>
      <c r="M420" s="29" t="e">
        <f t="shared" si="26"/>
        <v>#DIV/0!</v>
      </c>
      <c r="N420" s="138"/>
    </row>
    <row r="421" spans="1:14" s="20" customFormat="1" ht="15.75" customHeight="1" hidden="1">
      <c r="A421" s="13"/>
      <c r="B421" s="13"/>
      <c r="C421" s="193"/>
      <c r="D421" s="211"/>
      <c r="E421" s="195"/>
      <c r="F421" s="150"/>
      <c r="G421" s="150"/>
      <c r="H421" s="150"/>
      <c r="I421" s="150"/>
      <c r="J421" s="27"/>
      <c r="K421" s="28"/>
      <c r="L421" s="30"/>
      <c r="M421" s="29" t="e">
        <f t="shared" si="26"/>
        <v>#DIV/0!</v>
      </c>
      <c r="N421" s="138"/>
    </row>
    <row r="422" spans="1:14" s="20" customFormat="1" ht="15.75" customHeight="1" hidden="1">
      <c r="A422" s="13"/>
      <c r="B422" s="13"/>
      <c r="C422" s="193"/>
      <c r="D422" s="211"/>
      <c r="E422" s="195"/>
      <c r="F422" s="150"/>
      <c r="G422" s="150"/>
      <c r="H422" s="150"/>
      <c r="I422" s="150"/>
      <c r="J422" s="27"/>
      <c r="K422" s="28"/>
      <c r="L422" s="30"/>
      <c r="M422" s="29" t="e">
        <f t="shared" si="26"/>
        <v>#DIV/0!</v>
      </c>
      <c r="N422" s="138"/>
    </row>
    <row r="423" spans="1:14" s="20" customFormat="1" ht="78.75" customHeight="1" hidden="1">
      <c r="A423" s="13"/>
      <c r="B423" s="13"/>
      <c r="C423" s="193"/>
      <c r="D423" s="211"/>
      <c r="E423" s="195"/>
      <c r="F423" s="150"/>
      <c r="G423" s="150"/>
      <c r="H423" s="150"/>
      <c r="I423" s="150"/>
      <c r="J423" s="27"/>
      <c r="K423" s="28">
        <v>1.7</v>
      </c>
      <c r="L423" s="30">
        <v>0</v>
      </c>
      <c r="M423" s="29">
        <f t="shared" si="26"/>
        <v>0</v>
      </c>
      <c r="N423" s="138"/>
    </row>
    <row r="424" spans="1:14" s="20" customFormat="1" ht="31.5" customHeight="1" hidden="1">
      <c r="A424" s="13"/>
      <c r="B424" s="13"/>
      <c r="C424" s="193"/>
      <c r="D424" s="211"/>
      <c r="E424" s="195"/>
      <c r="F424" s="150"/>
      <c r="G424" s="150"/>
      <c r="H424" s="150"/>
      <c r="I424" s="150"/>
      <c r="J424" s="27"/>
      <c r="K424" s="28">
        <v>1.7</v>
      </c>
      <c r="L424" s="30">
        <v>0</v>
      </c>
      <c r="M424" s="29">
        <f t="shared" si="26"/>
        <v>0</v>
      </c>
      <c r="N424" s="138"/>
    </row>
    <row r="425" spans="1:14" s="20" customFormat="1" ht="18" customHeight="1" hidden="1">
      <c r="A425" s="13" t="s">
        <v>59</v>
      </c>
      <c r="B425" s="13" t="s">
        <v>2</v>
      </c>
      <c r="C425" s="193"/>
      <c r="D425" s="211"/>
      <c r="E425" s="195"/>
      <c r="F425" s="150"/>
      <c r="G425" s="150"/>
      <c r="H425" s="150"/>
      <c r="I425" s="150"/>
      <c r="J425" s="27"/>
      <c r="K425" s="28">
        <v>1483.4</v>
      </c>
      <c r="L425" s="30">
        <v>703.1</v>
      </c>
      <c r="M425" s="29">
        <f t="shared" si="26"/>
        <v>47.39786975866253</v>
      </c>
      <c r="N425" s="138"/>
    </row>
    <row r="426" spans="1:14" s="20" customFormat="1" ht="31.5" customHeight="1" hidden="1">
      <c r="A426" s="13" t="s">
        <v>59</v>
      </c>
      <c r="B426" s="13" t="s">
        <v>20</v>
      </c>
      <c r="C426" s="193"/>
      <c r="D426" s="211"/>
      <c r="E426" s="195"/>
      <c r="F426" s="150"/>
      <c r="G426" s="150"/>
      <c r="H426" s="150"/>
      <c r="I426" s="150"/>
      <c r="J426" s="41"/>
      <c r="K426" s="42">
        <v>1483.4</v>
      </c>
      <c r="L426" s="43">
        <v>703.1</v>
      </c>
      <c r="M426" s="44">
        <f t="shared" si="26"/>
        <v>47.39786975866253</v>
      </c>
      <c r="N426" s="138"/>
    </row>
    <row r="427" spans="1:14" s="20" customFormat="1" ht="15.75">
      <c r="A427" s="13"/>
      <c r="B427" s="13"/>
      <c r="C427" s="193"/>
      <c r="D427" s="162"/>
      <c r="E427" s="195"/>
      <c r="F427" s="150"/>
      <c r="G427" s="150"/>
      <c r="H427" s="150"/>
      <c r="I427" s="150"/>
      <c r="J427" s="41" t="s">
        <v>145</v>
      </c>
      <c r="K427" s="42">
        <v>9672.3</v>
      </c>
      <c r="L427" s="43">
        <v>4702</v>
      </c>
      <c r="M427" s="44">
        <f>L427/K427*100</f>
        <v>48.61304963659109</v>
      </c>
      <c r="N427" s="138"/>
    </row>
    <row r="428" spans="1:14" s="20" customFormat="1" ht="20.25" customHeight="1">
      <c r="A428" s="13"/>
      <c r="B428" s="13"/>
      <c r="C428" s="193"/>
      <c r="D428" s="161" t="s">
        <v>185</v>
      </c>
      <c r="E428" s="195"/>
      <c r="F428" s="150"/>
      <c r="G428" s="150"/>
      <c r="H428" s="150"/>
      <c r="I428" s="150"/>
      <c r="J428" s="116" t="s">
        <v>132</v>
      </c>
      <c r="K428" s="119">
        <f>K429</f>
        <v>4444.6</v>
      </c>
      <c r="L428" s="120">
        <f>L429</f>
        <v>1949.7</v>
      </c>
      <c r="M428" s="121">
        <f>L428/K428*100</f>
        <v>43.86671466498672</v>
      </c>
      <c r="N428" s="138"/>
    </row>
    <row r="429" spans="1:14" s="20" customFormat="1" ht="15.75">
      <c r="A429" s="13"/>
      <c r="B429" s="13"/>
      <c r="C429" s="194"/>
      <c r="D429" s="162"/>
      <c r="E429" s="195"/>
      <c r="F429" s="151"/>
      <c r="G429" s="151"/>
      <c r="H429" s="151"/>
      <c r="I429" s="151"/>
      <c r="J429" s="41" t="s">
        <v>145</v>
      </c>
      <c r="K429" s="42">
        <v>4444.6</v>
      </c>
      <c r="L429" s="43">
        <v>1949.7</v>
      </c>
      <c r="M429" s="44">
        <f>L429/K429*100</f>
        <v>43.86671466498672</v>
      </c>
      <c r="N429" s="139"/>
    </row>
    <row r="430" spans="1:14" s="46" customFormat="1" ht="21.75" customHeight="1">
      <c r="A430" s="14" t="s">
        <v>60</v>
      </c>
      <c r="B430" s="45" t="s">
        <v>2</v>
      </c>
      <c r="C430" s="152" t="s">
        <v>79</v>
      </c>
      <c r="D430" s="144" t="s">
        <v>60</v>
      </c>
      <c r="E430" s="149" t="s">
        <v>168</v>
      </c>
      <c r="F430" s="149" t="s">
        <v>290</v>
      </c>
      <c r="G430" s="149" t="s">
        <v>291</v>
      </c>
      <c r="H430" s="149" t="s">
        <v>290</v>
      </c>
      <c r="I430" s="149" t="s">
        <v>291</v>
      </c>
      <c r="J430" s="9" t="s">
        <v>92</v>
      </c>
      <c r="K430" s="32">
        <f>K431+K432+K433</f>
        <v>59483.600000000006</v>
      </c>
      <c r="L430" s="32">
        <f>L431+L432+L433</f>
        <v>30861.2</v>
      </c>
      <c r="M430" s="34">
        <f t="shared" si="26"/>
        <v>51.881863236253345</v>
      </c>
      <c r="N430" s="137" t="s">
        <v>83</v>
      </c>
    </row>
    <row r="431" spans="1:14" s="20" customFormat="1" ht="38.25" customHeight="1">
      <c r="A431" s="13" t="s">
        <v>5</v>
      </c>
      <c r="B431" s="13" t="s">
        <v>2</v>
      </c>
      <c r="C431" s="153"/>
      <c r="D431" s="144"/>
      <c r="E431" s="150"/>
      <c r="F431" s="150"/>
      <c r="G431" s="150"/>
      <c r="H431" s="150"/>
      <c r="I431" s="150"/>
      <c r="J431" s="59" t="s">
        <v>167</v>
      </c>
      <c r="K431" s="57">
        <v>0</v>
      </c>
      <c r="L431" s="58">
        <v>0</v>
      </c>
      <c r="M431" s="47" t="e">
        <f t="shared" si="26"/>
        <v>#DIV/0!</v>
      </c>
      <c r="N431" s="138"/>
    </row>
    <row r="432" spans="1:14" s="20" customFormat="1" ht="25.5" customHeight="1">
      <c r="A432" s="13" t="s">
        <v>6</v>
      </c>
      <c r="B432" s="13" t="s">
        <v>2</v>
      </c>
      <c r="C432" s="153"/>
      <c r="D432" s="144"/>
      <c r="E432" s="150"/>
      <c r="F432" s="150"/>
      <c r="G432" s="150"/>
      <c r="H432" s="150"/>
      <c r="I432" s="150"/>
      <c r="J432" s="21" t="s">
        <v>94</v>
      </c>
      <c r="K432" s="22">
        <f>K448+K446+K444+K442+K437</f>
        <v>39598.8</v>
      </c>
      <c r="L432" s="92">
        <f>L448+L446+L444+L442+L437</f>
        <v>21314</v>
      </c>
      <c r="M432" s="34">
        <f t="shared" si="26"/>
        <v>53.82486337969837</v>
      </c>
      <c r="N432" s="138"/>
    </row>
    <row r="433" spans="1:14" s="20" customFormat="1" ht="32.25" customHeight="1">
      <c r="A433" s="13" t="s">
        <v>6</v>
      </c>
      <c r="B433" s="13" t="s">
        <v>34</v>
      </c>
      <c r="C433" s="153"/>
      <c r="D433" s="145"/>
      <c r="E433" s="150"/>
      <c r="F433" s="150"/>
      <c r="G433" s="150"/>
      <c r="H433" s="150"/>
      <c r="I433" s="150"/>
      <c r="J433" s="21" t="s">
        <v>145</v>
      </c>
      <c r="K433" s="22">
        <f>K450+K440+K438</f>
        <v>19884.8</v>
      </c>
      <c r="L433" s="92">
        <f>L450+L440+L438</f>
        <v>9547.2</v>
      </c>
      <c r="M433" s="34">
        <f t="shared" si="26"/>
        <v>48.01255230125523</v>
      </c>
      <c r="N433" s="139"/>
    </row>
    <row r="434" spans="1:14" s="20" customFormat="1" ht="1.5" customHeight="1">
      <c r="A434" s="13"/>
      <c r="B434" s="13"/>
      <c r="C434" s="153"/>
      <c r="D434" s="155"/>
      <c r="E434" s="150"/>
      <c r="F434" s="150"/>
      <c r="G434" s="150"/>
      <c r="H434" s="150"/>
      <c r="I434" s="150"/>
      <c r="J434" s="25"/>
      <c r="K434" s="26"/>
      <c r="L434" s="35"/>
      <c r="M434" s="36"/>
      <c r="N434" s="137"/>
    </row>
    <row r="435" spans="1:14" s="20" customFormat="1" ht="51.75" customHeight="1" hidden="1">
      <c r="A435" s="13"/>
      <c r="B435" s="13"/>
      <c r="C435" s="153"/>
      <c r="D435" s="166"/>
      <c r="E435" s="150"/>
      <c r="F435" s="150"/>
      <c r="G435" s="150"/>
      <c r="H435" s="150"/>
      <c r="I435" s="150"/>
      <c r="J435" s="64"/>
      <c r="K435" s="60"/>
      <c r="L435" s="66"/>
      <c r="M435" s="65"/>
      <c r="N435" s="173"/>
    </row>
    <row r="436" spans="1:14" s="20" customFormat="1" ht="15.75">
      <c r="A436" s="13"/>
      <c r="B436" s="13"/>
      <c r="C436" s="153"/>
      <c r="D436" s="175" t="s">
        <v>5</v>
      </c>
      <c r="E436" s="150"/>
      <c r="F436" s="150"/>
      <c r="G436" s="150"/>
      <c r="H436" s="150"/>
      <c r="I436" s="150"/>
      <c r="J436" s="25" t="s">
        <v>92</v>
      </c>
      <c r="K436" s="26">
        <f>K437+K438</f>
        <v>13000</v>
      </c>
      <c r="L436" s="26">
        <f>L437+L438</f>
        <v>6432.700000000001</v>
      </c>
      <c r="M436" s="36">
        <f t="shared" si="26"/>
        <v>49.4823076923077</v>
      </c>
      <c r="N436" s="137" t="s">
        <v>100</v>
      </c>
    </row>
    <row r="437" spans="1:14" s="20" customFormat="1" ht="15.75">
      <c r="A437" s="13"/>
      <c r="B437" s="13"/>
      <c r="C437" s="153"/>
      <c r="D437" s="176"/>
      <c r="E437" s="150"/>
      <c r="F437" s="150"/>
      <c r="G437" s="150"/>
      <c r="H437" s="150"/>
      <c r="I437" s="150"/>
      <c r="J437" s="25" t="s">
        <v>94</v>
      </c>
      <c r="K437" s="26">
        <v>6009</v>
      </c>
      <c r="L437" s="94">
        <v>3004.8</v>
      </c>
      <c r="M437" s="36">
        <f t="shared" si="26"/>
        <v>50.00499251123315</v>
      </c>
      <c r="N437" s="174"/>
    </row>
    <row r="438" spans="1:14" s="20" customFormat="1" ht="33.75" customHeight="1">
      <c r="A438" s="13"/>
      <c r="B438" s="13"/>
      <c r="C438" s="153"/>
      <c r="D438" s="172"/>
      <c r="E438" s="150"/>
      <c r="F438" s="150"/>
      <c r="G438" s="150"/>
      <c r="H438" s="150"/>
      <c r="I438" s="150"/>
      <c r="J438" s="64" t="s">
        <v>145</v>
      </c>
      <c r="K438" s="60">
        <v>6991</v>
      </c>
      <c r="L438" s="95">
        <v>3427.9</v>
      </c>
      <c r="M438" s="65">
        <f aca="true" t="shared" si="27" ref="M438:M446">L438/K438*100</f>
        <v>49.03304248319268</v>
      </c>
      <c r="N438" s="173"/>
    </row>
    <row r="439" spans="1:14" s="20" customFormat="1" ht="17.25" customHeight="1">
      <c r="A439" s="13" t="s">
        <v>8</v>
      </c>
      <c r="B439" s="13" t="s">
        <v>2</v>
      </c>
      <c r="C439" s="153"/>
      <c r="D439" s="171" t="s">
        <v>96</v>
      </c>
      <c r="E439" s="150"/>
      <c r="F439" s="150"/>
      <c r="G439" s="150"/>
      <c r="H439" s="150"/>
      <c r="I439" s="150"/>
      <c r="J439" s="25" t="s">
        <v>92</v>
      </c>
      <c r="K439" s="26">
        <f>K440</f>
        <v>12893.8</v>
      </c>
      <c r="L439" s="96">
        <f>L440</f>
        <v>6119.3</v>
      </c>
      <c r="M439" s="36">
        <f t="shared" si="27"/>
        <v>47.459243977725734</v>
      </c>
      <c r="N439" s="137" t="s">
        <v>101</v>
      </c>
    </row>
    <row r="440" spans="1:14" s="20" customFormat="1" ht="20.25" customHeight="1">
      <c r="A440" s="13" t="s">
        <v>61</v>
      </c>
      <c r="B440" s="13" t="s">
        <v>2</v>
      </c>
      <c r="C440" s="153"/>
      <c r="D440" s="172"/>
      <c r="E440" s="150"/>
      <c r="F440" s="150"/>
      <c r="G440" s="150"/>
      <c r="H440" s="150"/>
      <c r="I440" s="150"/>
      <c r="J440" s="25" t="s">
        <v>145</v>
      </c>
      <c r="K440" s="26">
        <v>12893.8</v>
      </c>
      <c r="L440" s="96">
        <v>6119.3</v>
      </c>
      <c r="M440" s="36">
        <f t="shared" si="27"/>
        <v>47.459243977725734</v>
      </c>
      <c r="N440" s="173"/>
    </row>
    <row r="441" spans="1:14" s="20" customFormat="1" ht="15.75" customHeight="1">
      <c r="A441" s="13" t="s">
        <v>61</v>
      </c>
      <c r="B441" s="13" t="s">
        <v>34</v>
      </c>
      <c r="C441" s="153"/>
      <c r="D441" s="155" t="s">
        <v>97</v>
      </c>
      <c r="E441" s="150"/>
      <c r="F441" s="150"/>
      <c r="G441" s="150"/>
      <c r="H441" s="150"/>
      <c r="I441" s="150"/>
      <c r="J441" s="25" t="s">
        <v>92</v>
      </c>
      <c r="K441" s="26">
        <f>K442</f>
        <v>33589.8</v>
      </c>
      <c r="L441" s="96">
        <f>L442</f>
        <v>18309.2</v>
      </c>
      <c r="M441" s="36">
        <f t="shared" si="27"/>
        <v>54.50821380299972</v>
      </c>
      <c r="N441" s="137" t="s">
        <v>102</v>
      </c>
    </row>
    <row r="442" spans="1:14" s="20" customFormat="1" ht="33.75" customHeight="1">
      <c r="A442" s="13"/>
      <c r="B442" s="13"/>
      <c r="C442" s="153"/>
      <c r="D442" s="157"/>
      <c r="E442" s="150"/>
      <c r="F442" s="150"/>
      <c r="G442" s="150"/>
      <c r="H442" s="150"/>
      <c r="I442" s="150"/>
      <c r="J442" s="64" t="s">
        <v>94</v>
      </c>
      <c r="K442" s="60">
        <v>33589.8</v>
      </c>
      <c r="L442" s="95">
        <v>18309.2</v>
      </c>
      <c r="M442" s="65">
        <f t="shared" si="27"/>
        <v>54.50821380299972</v>
      </c>
      <c r="N442" s="173"/>
    </row>
    <row r="443" spans="1:14" s="20" customFormat="1" ht="15.75">
      <c r="A443" s="13"/>
      <c r="B443" s="13"/>
      <c r="C443" s="153"/>
      <c r="D443" s="156" t="s">
        <v>12</v>
      </c>
      <c r="E443" s="150"/>
      <c r="F443" s="150"/>
      <c r="G443" s="150"/>
      <c r="H443" s="150"/>
      <c r="I443" s="150"/>
      <c r="J443" s="25" t="s">
        <v>92</v>
      </c>
      <c r="K443" s="26">
        <f>K444</f>
        <v>0</v>
      </c>
      <c r="L443" s="35">
        <f>L444</f>
        <v>0</v>
      </c>
      <c r="M443" s="36" t="e">
        <f t="shared" si="27"/>
        <v>#DIV/0!</v>
      </c>
      <c r="N443" s="137" t="s">
        <v>99</v>
      </c>
    </row>
    <row r="444" spans="1:14" s="20" customFormat="1" ht="46.5" customHeight="1">
      <c r="A444" s="13" t="s">
        <v>62</v>
      </c>
      <c r="B444" s="13" t="s">
        <v>2</v>
      </c>
      <c r="C444" s="153"/>
      <c r="D444" s="157"/>
      <c r="E444" s="150"/>
      <c r="F444" s="150"/>
      <c r="G444" s="150"/>
      <c r="H444" s="150"/>
      <c r="I444" s="150"/>
      <c r="J444" s="64" t="s">
        <v>94</v>
      </c>
      <c r="K444" s="60">
        <v>0</v>
      </c>
      <c r="L444" s="66">
        <v>0</v>
      </c>
      <c r="M444" s="65" t="e">
        <f t="shared" si="27"/>
        <v>#DIV/0!</v>
      </c>
      <c r="N444" s="173"/>
    </row>
    <row r="445" spans="1:14" s="20" customFormat="1" ht="31.5" customHeight="1">
      <c r="A445" s="13" t="s">
        <v>62</v>
      </c>
      <c r="B445" s="13" t="s">
        <v>34</v>
      </c>
      <c r="C445" s="153"/>
      <c r="D445" s="155" t="s">
        <v>98</v>
      </c>
      <c r="E445" s="150"/>
      <c r="F445" s="150"/>
      <c r="G445" s="150"/>
      <c r="H445" s="150"/>
      <c r="I445" s="150"/>
      <c r="J445" s="64" t="s">
        <v>92</v>
      </c>
      <c r="K445" s="60">
        <f>K446</f>
        <v>0</v>
      </c>
      <c r="L445" s="91">
        <f>L446</f>
        <v>0</v>
      </c>
      <c r="M445" s="65" t="e">
        <f t="shared" si="27"/>
        <v>#DIV/0!</v>
      </c>
      <c r="N445" s="137" t="s">
        <v>257</v>
      </c>
    </row>
    <row r="446" spans="1:14" s="20" customFormat="1" ht="21" customHeight="1">
      <c r="A446" s="13" t="s">
        <v>5</v>
      </c>
      <c r="B446" s="13" t="s">
        <v>2</v>
      </c>
      <c r="C446" s="153"/>
      <c r="D446" s="157"/>
      <c r="E446" s="150"/>
      <c r="F446" s="150"/>
      <c r="G446" s="150"/>
      <c r="H446" s="150"/>
      <c r="I446" s="150"/>
      <c r="J446" s="64" t="s">
        <v>94</v>
      </c>
      <c r="K446" s="60">
        <v>0</v>
      </c>
      <c r="L446" s="91">
        <v>0</v>
      </c>
      <c r="M446" s="65" t="e">
        <f t="shared" si="27"/>
        <v>#DIV/0!</v>
      </c>
      <c r="N446" s="173"/>
    </row>
    <row r="447" spans="1:14" s="20" customFormat="1" ht="23.25" customHeight="1">
      <c r="A447" s="13"/>
      <c r="B447" s="13"/>
      <c r="C447" s="153"/>
      <c r="D447" s="155" t="s">
        <v>166</v>
      </c>
      <c r="E447" s="150"/>
      <c r="F447" s="150"/>
      <c r="G447" s="150"/>
      <c r="H447" s="150"/>
      <c r="I447" s="150"/>
      <c r="J447" s="25" t="s">
        <v>132</v>
      </c>
      <c r="K447" s="26">
        <f>K448</f>
        <v>0</v>
      </c>
      <c r="L447" s="89">
        <f>L448</f>
        <v>0</v>
      </c>
      <c r="M447" s="36" t="e">
        <f aca="true" t="shared" si="28" ref="M447:M457">L447/K447*100</f>
        <v>#DIV/0!</v>
      </c>
      <c r="N447" s="137"/>
    </row>
    <row r="448" spans="1:14" s="20" customFormat="1" ht="23.25" customHeight="1">
      <c r="A448" s="13"/>
      <c r="B448" s="13"/>
      <c r="C448" s="153"/>
      <c r="D448" s="157"/>
      <c r="E448" s="150"/>
      <c r="F448" s="150"/>
      <c r="G448" s="150"/>
      <c r="H448" s="150"/>
      <c r="I448" s="150"/>
      <c r="J448" s="25" t="s">
        <v>94</v>
      </c>
      <c r="K448" s="26">
        <v>0</v>
      </c>
      <c r="L448" s="89">
        <v>0</v>
      </c>
      <c r="M448" s="36" t="e">
        <f t="shared" si="28"/>
        <v>#DIV/0!</v>
      </c>
      <c r="N448" s="173"/>
    </row>
    <row r="449" spans="1:14" s="20" customFormat="1" ht="27" customHeight="1">
      <c r="A449" s="13"/>
      <c r="B449" s="13"/>
      <c r="C449" s="153"/>
      <c r="D449" s="155" t="s">
        <v>165</v>
      </c>
      <c r="E449" s="150"/>
      <c r="F449" s="150"/>
      <c r="G449" s="150"/>
      <c r="H449" s="150"/>
      <c r="I449" s="150"/>
      <c r="J449" s="64" t="s">
        <v>132</v>
      </c>
      <c r="K449" s="60">
        <f>K450</f>
        <v>0</v>
      </c>
      <c r="L449" s="90">
        <f>L450</f>
        <v>0</v>
      </c>
      <c r="M449" s="65" t="e">
        <f t="shared" si="28"/>
        <v>#DIV/0!</v>
      </c>
      <c r="N449" s="137"/>
    </row>
    <row r="450" spans="1:14" s="20" customFormat="1" ht="27.75" customHeight="1">
      <c r="A450" s="13"/>
      <c r="B450" s="13"/>
      <c r="C450" s="154"/>
      <c r="D450" s="157"/>
      <c r="E450" s="151"/>
      <c r="F450" s="151"/>
      <c r="G450" s="151"/>
      <c r="H450" s="151"/>
      <c r="I450" s="151"/>
      <c r="J450" s="64" t="s">
        <v>145</v>
      </c>
      <c r="K450" s="60">
        <v>0</v>
      </c>
      <c r="L450" s="90">
        <v>0</v>
      </c>
      <c r="M450" s="65" t="e">
        <f t="shared" si="28"/>
        <v>#DIV/0!</v>
      </c>
      <c r="N450" s="139"/>
    </row>
    <row r="451" spans="1:17" s="20" customFormat="1" ht="27" customHeight="1">
      <c r="A451" s="13" t="s">
        <v>63</v>
      </c>
      <c r="B451" s="13" t="s">
        <v>2</v>
      </c>
      <c r="C451" s="152" t="s">
        <v>86</v>
      </c>
      <c r="D451" s="143" t="s">
        <v>63</v>
      </c>
      <c r="E451" s="149" t="s">
        <v>143</v>
      </c>
      <c r="F451" s="149" t="s">
        <v>290</v>
      </c>
      <c r="G451" s="149" t="s">
        <v>291</v>
      </c>
      <c r="H451" s="149" t="s">
        <v>290</v>
      </c>
      <c r="I451" s="149" t="s">
        <v>291</v>
      </c>
      <c r="J451" s="10" t="s">
        <v>92</v>
      </c>
      <c r="K451" s="62">
        <f>K452+K453</f>
        <v>3480.2</v>
      </c>
      <c r="L451" s="62">
        <f>L452+L453</f>
        <v>1740.4</v>
      </c>
      <c r="M451" s="39">
        <f t="shared" si="28"/>
        <v>50.008620194241715</v>
      </c>
      <c r="N451" s="137" t="s">
        <v>103</v>
      </c>
      <c r="Q451" s="48"/>
    </row>
    <row r="452" spans="1:14" s="20" customFormat="1" ht="19.5" customHeight="1">
      <c r="A452" s="13"/>
      <c r="B452" s="13"/>
      <c r="C452" s="153"/>
      <c r="D452" s="144"/>
      <c r="E452" s="150"/>
      <c r="F452" s="150"/>
      <c r="G452" s="150"/>
      <c r="H452" s="150"/>
      <c r="I452" s="150"/>
      <c r="J452" s="10" t="s">
        <v>94</v>
      </c>
      <c r="K452" s="62">
        <v>0</v>
      </c>
      <c r="L452" s="67">
        <v>0</v>
      </c>
      <c r="M452" s="39" t="e">
        <f t="shared" si="28"/>
        <v>#DIV/0!</v>
      </c>
      <c r="N452" s="138"/>
    </row>
    <row r="453" spans="1:14" s="20" customFormat="1" ht="197.25" customHeight="1">
      <c r="A453" s="13"/>
      <c r="B453" s="13"/>
      <c r="C453" s="23"/>
      <c r="D453" s="145"/>
      <c r="E453" s="150"/>
      <c r="F453" s="150"/>
      <c r="G453" s="150"/>
      <c r="H453" s="150"/>
      <c r="I453" s="150"/>
      <c r="J453" s="10" t="s">
        <v>145</v>
      </c>
      <c r="K453" s="62">
        <f>K457+K455</f>
        <v>3480.2</v>
      </c>
      <c r="L453" s="67">
        <f>L457+L455</f>
        <v>1740.4</v>
      </c>
      <c r="M453" s="39">
        <f t="shared" si="28"/>
        <v>50.008620194241715</v>
      </c>
      <c r="N453" s="139"/>
    </row>
    <row r="454" spans="1:14" s="20" customFormat="1" ht="26.25" customHeight="1">
      <c r="A454" s="13"/>
      <c r="B454" s="13"/>
      <c r="C454" s="23"/>
      <c r="D454" s="155" t="s">
        <v>146</v>
      </c>
      <c r="E454" s="150"/>
      <c r="F454" s="150"/>
      <c r="G454" s="150"/>
      <c r="H454" s="150"/>
      <c r="I454" s="150"/>
      <c r="J454" s="17" t="s">
        <v>132</v>
      </c>
      <c r="K454" s="40">
        <f>K455</f>
        <v>266.1</v>
      </c>
      <c r="L454" s="18">
        <f>L455</f>
        <v>127.4</v>
      </c>
      <c r="M454" s="73">
        <f t="shared" si="28"/>
        <v>47.87673806839533</v>
      </c>
      <c r="N454" s="110"/>
    </row>
    <row r="455" spans="1:14" s="20" customFormat="1" ht="71.25" customHeight="1">
      <c r="A455" s="13"/>
      <c r="B455" s="13"/>
      <c r="C455" s="23"/>
      <c r="D455" s="157"/>
      <c r="E455" s="150"/>
      <c r="F455" s="150"/>
      <c r="G455" s="150"/>
      <c r="H455" s="150"/>
      <c r="I455" s="150"/>
      <c r="J455" s="17" t="s">
        <v>145</v>
      </c>
      <c r="K455" s="40">
        <v>266.1</v>
      </c>
      <c r="L455" s="18">
        <v>127.4</v>
      </c>
      <c r="M455" s="73">
        <f t="shared" si="28"/>
        <v>47.87673806839533</v>
      </c>
      <c r="N455" s="110"/>
    </row>
    <row r="456" spans="1:14" s="20" customFormat="1" ht="48.75" customHeight="1">
      <c r="A456" s="13"/>
      <c r="B456" s="13"/>
      <c r="C456" s="23"/>
      <c r="D456" s="155" t="s">
        <v>275</v>
      </c>
      <c r="E456" s="150"/>
      <c r="F456" s="150"/>
      <c r="G456" s="150"/>
      <c r="H456" s="150"/>
      <c r="I456" s="150"/>
      <c r="J456" s="17" t="s">
        <v>132</v>
      </c>
      <c r="K456" s="40">
        <f>K457</f>
        <v>3214.1</v>
      </c>
      <c r="L456" s="18">
        <f>L457</f>
        <v>1613</v>
      </c>
      <c r="M456" s="73">
        <f t="shared" si="28"/>
        <v>50.18512180703774</v>
      </c>
      <c r="N456" s="110"/>
    </row>
    <row r="457" spans="1:14" s="20" customFormat="1" ht="31.5" customHeight="1">
      <c r="A457" s="13"/>
      <c r="B457" s="13"/>
      <c r="C457" s="23"/>
      <c r="D457" s="157"/>
      <c r="E457" s="151"/>
      <c r="F457" s="151"/>
      <c r="G457" s="151"/>
      <c r="H457" s="151"/>
      <c r="I457" s="151"/>
      <c r="J457" s="17" t="s">
        <v>145</v>
      </c>
      <c r="K457" s="40">
        <v>3214.1</v>
      </c>
      <c r="L457" s="18">
        <v>1613</v>
      </c>
      <c r="M457" s="73">
        <f t="shared" si="28"/>
        <v>50.18512180703774</v>
      </c>
      <c r="N457" s="110"/>
    </row>
    <row r="458" spans="3:14" ht="83.25" customHeight="1">
      <c r="C458" s="14" t="s">
        <v>87</v>
      </c>
      <c r="D458" s="133" t="s">
        <v>140</v>
      </c>
      <c r="E458" s="49" t="s">
        <v>141</v>
      </c>
      <c r="F458" s="49" t="s">
        <v>290</v>
      </c>
      <c r="G458" s="49" t="s">
        <v>291</v>
      </c>
      <c r="H458" s="49" t="s">
        <v>290</v>
      </c>
      <c r="I458" s="49" t="s">
        <v>291</v>
      </c>
      <c r="J458" s="68" t="s">
        <v>104</v>
      </c>
      <c r="K458" s="69">
        <v>0</v>
      </c>
      <c r="L458" s="70">
        <v>0</v>
      </c>
      <c r="M458" s="70">
        <v>0</v>
      </c>
      <c r="N458" s="111" t="s">
        <v>84</v>
      </c>
    </row>
    <row r="459" spans="3:14" ht="111" customHeight="1">
      <c r="C459" s="14" t="s">
        <v>88</v>
      </c>
      <c r="D459" s="133" t="s">
        <v>142</v>
      </c>
      <c r="E459" s="49" t="s">
        <v>141</v>
      </c>
      <c r="F459" s="49" t="s">
        <v>290</v>
      </c>
      <c r="G459" s="49" t="s">
        <v>291</v>
      </c>
      <c r="H459" s="49" t="s">
        <v>290</v>
      </c>
      <c r="I459" s="49" t="s">
        <v>291</v>
      </c>
      <c r="J459" s="68" t="s">
        <v>104</v>
      </c>
      <c r="K459" s="69">
        <v>0</v>
      </c>
      <c r="L459" s="70">
        <v>0</v>
      </c>
      <c r="M459" s="70">
        <v>0</v>
      </c>
      <c r="N459" s="111" t="s">
        <v>85</v>
      </c>
    </row>
    <row r="460" spans="1:14" s="54" customFormat="1" ht="72.75" customHeight="1">
      <c r="A460" s="51"/>
      <c r="B460" s="51"/>
      <c r="C460" s="231" t="s">
        <v>89</v>
      </c>
      <c r="D460" s="143" t="s">
        <v>153</v>
      </c>
      <c r="E460" s="198" t="s">
        <v>154</v>
      </c>
      <c r="F460" s="198" t="s">
        <v>290</v>
      </c>
      <c r="G460" s="198" t="s">
        <v>291</v>
      </c>
      <c r="H460" s="198" t="s">
        <v>290</v>
      </c>
      <c r="I460" s="198" t="s">
        <v>291</v>
      </c>
      <c r="J460" s="68" t="s">
        <v>135</v>
      </c>
      <c r="K460" s="69">
        <f>K461</f>
        <v>330</v>
      </c>
      <c r="L460" s="67">
        <f>L461</f>
        <v>225.4</v>
      </c>
      <c r="M460" s="88">
        <f aca="true" t="shared" si="29" ref="M460:M465">L460/K460*100</f>
        <v>68.30303030303031</v>
      </c>
      <c r="N460" s="177"/>
    </row>
    <row r="461" spans="1:14" s="54" customFormat="1" ht="29.25" customHeight="1">
      <c r="A461" s="51"/>
      <c r="B461" s="51"/>
      <c r="C461" s="232"/>
      <c r="D461" s="145"/>
      <c r="E461" s="199"/>
      <c r="F461" s="199"/>
      <c r="G461" s="199"/>
      <c r="H461" s="199"/>
      <c r="I461" s="199"/>
      <c r="J461" s="68" t="s">
        <v>95</v>
      </c>
      <c r="K461" s="69">
        <f>K465+K463</f>
        <v>330</v>
      </c>
      <c r="L461" s="67">
        <f>L465+L463</f>
        <v>225.4</v>
      </c>
      <c r="M461" s="88">
        <f t="shared" si="29"/>
        <v>68.30303030303031</v>
      </c>
      <c r="N461" s="178"/>
    </row>
    <row r="462" spans="1:14" s="54" customFormat="1" ht="29.25" customHeight="1">
      <c r="A462" s="51"/>
      <c r="B462" s="51"/>
      <c r="C462" s="232"/>
      <c r="D462" s="179" t="s">
        <v>155</v>
      </c>
      <c r="E462" s="199"/>
      <c r="F462" s="199"/>
      <c r="G462" s="199"/>
      <c r="H462" s="199"/>
      <c r="I462" s="199"/>
      <c r="J462" s="49" t="s">
        <v>132</v>
      </c>
      <c r="K462" s="80">
        <f>K463</f>
        <v>249</v>
      </c>
      <c r="L462" s="18">
        <f>L463</f>
        <v>195.9</v>
      </c>
      <c r="M462" s="76">
        <f t="shared" si="29"/>
        <v>78.67469879518072</v>
      </c>
      <c r="N462" s="177" t="s">
        <v>361</v>
      </c>
    </row>
    <row r="463" spans="1:14" s="54" customFormat="1" ht="63.75" customHeight="1">
      <c r="A463" s="51"/>
      <c r="B463" s="51"/>
      <c r="C463" s="232"/>
      <c r="D463" s="180"/>
      <c r="E463" s="199"/>
      <c r="F463" s="199"/>
      <c r="G463" s="199"/>
      <c r="H463" s="199"/>
      <c r="I463" s="199"/>
      <c r="J463" s="49" t="s">
        <v>95</v>
      </c>
      <c r="K463" s="80">
        <v>249</v>
      </c>
      <c r="L463" s="18">
        <v>195.9</v>
      </c>
      <c r="M463" s="76">
        <f t="shared" si="29"/>
        <v>78.67469879518072</v>
      </c>
      <c r="N463" s="178"/>
    </row>
    <row r="464" spans="1:14" s="54" customFormat="1" ht="29.25" customHeight="1">
      <c r="A464" s="51"/>
      <c r="B464" s="51"/>
      <c r="C464" s="232"/>
      <c r="D464" s="179" t="s">
        <v>156</v>
      </c>
      <c r="E464" s="199"/>
      <c r="F464" s="199"/>
      <c r="G464" s="199"/>
      <c r="H464" s="199"/>
      <c r="I464" s="199"/>
      <c r="J464" s="49" t="s">
        <v>132</v>
      </c>
      <c r="K464" s="80">
        <f>K465</f>
        <v>81</v>
      </c>
      <c r="L464" s="18">
        <f>L465</f>
        <v>29.5</v>
      </c>
      <c r="M464" s="76">
        <f t="shared" si="29"/>
        <v>36.41975308641975</v>
      </c>
      <c r="N464" s="177" t="s">
        <v>362</v>
      </c>
    </row>
    <row r="465" spans="1:14" s="54" customFormat="1" ht="96" customHeight="1">
      <c r="A465" s="51"/>
      <c r="B465" s="51"/>
      <c r="C465" s="232"/>
      <c r="D465" s="201"/>
      <c r="E465" s="199"/>
      <c r="F465" s="199"/>
      <c r="G465" s="199"/>
      <c r="H465" s="199"/>
      <c r="I465" s="199"/>
      <c r="J465" s="198" t="s">
        <v>95</v>
      </c>
      <c r="K465" s="234">
        <v>81</v>
      </c>
      <c r="L465" s="236">
        <v>29.5</v>
      </c>
      <c r="M465" s="238">
        <f t="shared" si="29"/>
        <v>36.41975308641975</v>
      </c>
      <c r="N465" s="240"/>
    </row>
    <row r="466" spans="3:15" ht="27" customHeight="1" hidden="1">
      <c r="C466" s="233"/>
      <c r="D466" s="180"/>
      <c r="E466" s="200"/>
      <c r="F466" s="200"/>
      <c r="G466" s="200"/>
      <c r="H466" s="200"/>
      <c r="I466" s="200"/>
      <c r="J466" s="200"/>
      <c r="K466" s="235"/>
      <c r="L466" s="237"/>
      <c r="M466" s="239"/>
      <c r="N466" s="178"/>
      <c r="O466" s="84"/>
    </row>
    <row r="467" spans="3:14" ht="21.75" customHeight="1">
      <c r="C467" s="158" t="s">
        <v>90</v>
      </c>
      <c r="D467" s="143" t="s">
        <v>147</v>
      </c>
      <c r="E467" s="198" t="s">
        <v>230</v>
      </c>
      <c r="F467" s="198" t="s">
        <v>290</v>
      </c>
      <c r="G467" s="208" t="s">
        <v>291</v>
      </c>
      <c r="H467" s="198" t="s">
        <v>290</v>
      </c>
      <c r="I467" s="198" t="s">
        <v>291</v>
      </c>
      <c r="J467" s="68" t="s">
        <v>135</v>
      </c>
      <c r="K467" s="69">
        <f>K468+K469+K470+K471</f>
        <v>855.1</v>
      </c>
      <c r="L467" s="70">
        <v>0</v>
      </c>
      <c r="M467" s="70">
        <v>0</v>
      </c>
      <c r="N467" s="137" t="s">
        <v>229</v>
      </c>
    </row>
    <row r="468" spans="3:14" ht="33" customHeight="1">
      <c r="C468" s="159"/>
      <c r="D468" s="144"/>
      <c r="E468" s="199"/>
      <c r="F468" s="199"/>
      <c r="G468" s="209"/>
      <c r="H468" s="199"/>
      <c r="I468" s="199"/>
      <c r="J468" s="68" t="s">
        <v>93</v>
      </c>
      <c r="K468" s="69">
        <f>K477</f>
        <v>0</v>
      </c>
      <c r="L468" s="70">
        <v>0</v>
      </c>
      <c r="M468" s="70" t="e">
        <f aca="true" t="shared" si="30" ref="M468:M475">L468/K468*100</f>
        <v>#DIV/0!</v>
      </c>
      <c r="N468" s="138"/>
    </row>
    <row r="469" spans="3:14" ht="22.5" customHeight="1">
      <c r="C469" s="159"/>
      <c r="D469" s="144"/>
      <c r="E469" s="199"/>
      <c r="F469" s="199"/>
      <c r="G469" s="209"/>
      <c r="H469" s="199"/>
      <c r="I469" s="199"/>
      <c r="J469" s="68" t="s">
        <v>94</v>
      </c>
      <c r="K469" s="69">
        <f>K478+K474</f>
        <v>846.5</v>
      </c>
      <c r="L469" s="70">
        <v>0</v>
      </c>
      <c r="M469" s="70">
        <f t="shared" si="30"/>
        <v>0</v>
      </c>
      <c r="N469" s="138"/>
    </row>
    <row r="470" spans="3:14" ht="18.75" customHeight="1">
      <c r="C470" s="159"/>
      <c r="D470" s="144"/>
      <c r="E470" s="199"/>
      <c r="F470" s="199"/>
      <c r="G470" s="209"/>
      <c r="H470" s="199"/>
      <c r="I470" s="199"/>
      <c r="J470" s="68" t="s">
        <v>95</v>
      </c>
      <c r="K470" s="69">
        <f>K479+K475</f>
        <v>8.6</v>
      </c>
      <c r="L470" s="70">
        <v>0</v>
      </c>
      <c r="M470" s="70">
        <f t="shared" si="30"/>
        <v>0</v>
      </c>
      <c r="N470" s="138"/>
    </row>
    <row r="471" spans="3:14" ht="22.5" customHeight="1">
      <c r="C471" s="159"/>
      <c r="D471" s="145"/>
      <c r="E471" s="199"/>
      <c r="F471" s="199"/>
      <c r="G471" s="209"/>
      <c r="H471" s="199"/>
      <c r="I471" s="199"/>
      <c r="J471" s="68" t="s">
        <v>148</v>
      </c>
      <c r="K471" s="69">
        <f>K480</f>
        <v>0</v>
      </c>
      <c r="L471" s="70">
        <v>0</v>
      </c>
      <c r="M471" s="70" t="e">
        <f t="shared" si="30"/>
        <v>#DIV/0!</v>
      </c>
      <c r="N471" s="138"/>
    </row>
    <row r="472" spans="3:14" ht="25.5" customHeight="1">
      <c r="C472" s="159"/>
      <c r="D472" s="179" t="s">
        <v>232</v>
      </c>
      <c r="E472" s="199"/>
      <c r="F472" s="199"/>
      <c r="G472" s="209"/>
      <c r="H472" s="199"/>
      <c r="I472" s="199"/>
      <c r="J472" s="49" t="s">
        <v>132</v>
      </c>
      <c r="K472" s="80">
        <f>K475+K474+K473</f>
        <v>855.1</v>
      </c>
      <c r="L472" s="70">
        <v>0</v>
      </c>
      <c r="M472" s="70">
        <f t="shared" si="30"/>
        <v>0</v>
      </c>
      <c r="N472" s="138"/>
    </row>
    <row r="473" spans="3:14" ht="24.75" customHeight="1">
      <c r="C473" s="159"/>
      <c r="D473" s="201"/>
      <c r="E473" s="199"/>
      <c r="F473" s="199"/>
      <c r="G473" s="209"/>
      <c r="H473" s="199"/>
      <c r="I473" s="199"/>
      <c r="J473" s="49" t="s">
        <v>93</v>
      </c>
      <c r="K473" s="80">
        <v>0</v>
      </c>
      <c r="L473" s="70">
        <v>0</v>
      </c>
      <c r="M473" s="70" t="e">
        <f t="shared" si="30"/>
        <v>#DIV/0!</v>
      </c>
      <c r="N473" s="138"/>
    </row>
    <row r="474" spans="3:14" ht="27" customHeight="1">
      <c r="C474" s="159"/>
      <c r="D474" s="201"/>
      <c r="E474" s="199"/>
      <c r="F474" s="199"/>
      <c r="G474" s="209"/>
      <c r="H474" s="199"/>
      <c r="I474" s="199"/>
      <c r="J474" s="49" t="s">
        <v>94</v>
      </c>
      <c r="K474" s="80">
        <v>846.5</v>
      </c>
      <c r="L474" s="70">
        <v>0</v>
      </c>
      <c r="M474" s="70">
        <f t="shared" si="30"/>
        <v>0</v>
      </c>
      <c r="N474" s="138"/>
    </row>
    <row r="475" spans="3:14" ht="21.75" customHeight="1">
      <c r="C475" s="159"/>
      <c r="D475" s="180"/>
      <c r="E475" s="199"/>
      <c r="F475" s="199"/>
      <c r="G475" s="209"/>
      <c r="H475" s="199"/>
      <c r="I475" s="199"/>
      <c r="J475" s="49" t="s">
        <v>95</v>
      </c>
      <c r="K475" s="80">
        <v>8.6</v>
      </c>
      <c r="L475" s="70">
        <v>0</v>
      </c>
      <c r="M475" s="70">
        <f t="shared" si="30"/>
        <v>0</v>
      </c>
      <c r="N475" s="139"/>
    </row>
    <row r="476" spans="3:14" ht="18" customHeight="1" hidden="1">
      <c r="C476" s="159"/>
      <c r="D476" s="179"/>
      <c r="E476" s="199"/>
      <c r="F476" s="199"/>
      <c r="G476" s="209"/>
      <c r="H476" s="199"/>
      <c r="I476" s="199"/>
      <c r="J476" s="49"/>
      <c r="K476" s="80"/>
      <c r="L476" s="70"/>
      <c r="M476" s="70"/>
      <c r="N476" s="137"/>
    </row>
    <row r="477" spans="3:14" ht="25.5" customHeight="1" hidden="1">
      <c r="C477" s="159"/>
      <c r="D477" s="201"/>
      <c r="E477" s="199"/>
      <c r="F477" s="199"/>
      <c r="G477" s="209"/>
      <c r="H477" s="199"/>
      <c r="I477" s="199"/>
      <c r="J477" s="49"/>
      <c r="K477" s="80"/>
      <c r="L477" s="70"/>
      <c r="M477" s="70"/>
      <c r="N477" s="138"/>
    </row>
    <row r="478" spans="3:14" ht="25.5" customHeight="1" hidden="1">
      <c r="C478" s="159"/>
      <c r="D478" s="201"/>
      <c r="E478" s="199"/>
      <c r="F478" s="199"/>
      <c r="G478" s="209"/>
      <c r="H478" s="199"/>
      <c r="I478" s="199"/>
      <c r="J478" s="49"/>
      <c r="K478" s="80"/>
      <c r="L478" s="70"/>
      <c r="M478" s="70"/>
      <c r="N478" s="138"/>
    </row>
    <row r="479" spans="3:14" ht="25.5" customHeight="1" hidden="1">
      <c r="C479" s="159"/>
      <c r="D479" s="201"/>
      <c r="E479" s="199"/>
      <c r="F479" s="199"/>
      <c r="G479" s="209"/>
      <c r="H479" s="199"/>
      <c r="I479" s="199"/>
      <c r="J479" s="49"/>
      <c r="K479" s="80"/>
      <c r="L479" s="70"/>
      <c r="M479" s="70"/>
      <c r="N479" s="138"/>
    </row>
    <row r="480" spans="3:14" ht="29.25" customHeight="1" hidden="1">
      <c r="C480" s="160"/>
      <c r="D480" s="180"/>
      <c r="E480" s="200"/>
      <c r="F480" s="200"/>
      <c r="G480" s="210"/>
      <c r="H480" s="200"/>
      <c r="I480" s="200"/>
      <c r="J480" s="49"/>
      <c r="K480" s="80"/>
      <c r="L480" s="70"/>
      <c r="M480" s="70"/>
      <c r="N480" s="139"/>
    </row>
    <row r="481" spans="3:14" ht="1.5" customHeight="1">
      <c r="C481" s="102"/>
      <c r="D481" s="112"/>
      <c r="E481" s="49"/>
      <c r="F481" s="79"/>
      <c r="G481" s="79"/>
      <c r="H481" s="79"/>
      <c r="I481" s="79"/>
      <c r="J481" s="49"/>
      <c r="K481" s="80"/>
      <c r="L481" s="19"/>
      <c r="M481" s="19"/>
      <c r="N481" s="111"/>
    </row>
    <row r="482" spans="4:13" ht="15.75">
      <c r="D482" s="50"/>
      <c r="E482" s="51"/>
      <c r="F482" s="51"/>
      <c r="G482" s="51"/>
      <c r="H482" s="51"/>
      <c r="I482" s="51"/>
      <c r="J482" s="51"/>
      <c r="K482" s="52"/>
      <c r="L482" s="2"/>
      <c r="M482" s="2"/>
    </row>
    <row r="483" spans="4:13" ht="15.75">
      <c r="D483" s="50"/>
      <c r="E483" s="51"/>
      <c r="F483" s="51"/>
      <c r="G483" s="51"/>
      <c r="H483" s="51"/>
      <c r="I483" s="51"/>
      <c r="J483" s="51"/>
      <c r="K483" s="52"/>
      <c r="L483" s="2"/>
      <c r="M483" s="2"/>
    </row>
    <row r="484" spans="4:13" ht="15.75">
      <c r="D484" s="50"/>
      <c r="E484" s="51"/>
      <c r="F484" s="51"/>
      <c r="G484" s="51"/>
      <c r="H484" s="51"/>
      <c r="I484" s="51"/>
      <c r="J484" s="51"/>
      <c r="K484" s="52"/>
      <c r="L484" s="2"/>
      <c r="M484" s="2"/>
    </row>
    <row r="485" spans="4:13" ht="15.75">
      <c r="D485" s="50"/>
      <c r="E485" s="51"/>
      <c r="F485" s="51"/>
      <c r="G485" s="51"/>
      <c r="H485" s="51"/>
      <c r="I485" s="51"/>
      <c r="J485" s="51"/>
      <c r="K485" s="52"/>
      <c r="L485" s="2"/>
      <c r="M485" s="2"/>
    </row>
    <row r="486" spans="4:13" ht="15.75">
      <c r="D486" s="50"/>
      <c r="E486" s="51"/>
      <c r="F486" s="51"/>
      <c r="G486" s="51"/>
      <c r="H486" s="51"/>
      <c r="I486" s="51"/>
      <c r="J486" s="51"/>
      <c r="K486" s="52"/>
      <c r="L486" s="2"/>
      <c r="M486" s="2"/>
    </row>
    <row r="487" spans="4:13" ht="15.75">
      <c r="D487" s="50"/>
      <c r="E487" s="51"/>
      <c r="F487" s="51"/>
      <c r="G487" s="51"/>
      <c r="H487" s="51"/>
      <c r="I487" s="51"/>
      <c r="J487" s="51"/>
      <c r="K487" s="52"/>
      <c r="L487" s="2"/>
      <c r="M487" s="2"/>
    </row>
    <row r="488" spans="4:13" ht="15.75">
      <c r="D488" s="50"/>
      <c r="E488" s="51"/>
      <c r="F488" s="51"/>
      <c r="G488" s="51"/>
      <c r="H488" s="51"/>
      <c r="I488" s="51"/>
      <c r="J488" s="51"/>
      <c r="K488" s="52"/>
      <c r="L488" s="2"/>
      <c r="M488" s="2"/>
    </row>
    <row r="489" spans="4:13" ht="15.75">
      <c r="D489" s="50"/>
      <c r="E489" s="51"/>
      <c r="F489" s="51"/>
      <c r="G489" s="51"/>
      <c r="H489" s="51"/>
      <c r="I489" s="51"/>
      <c r="J489" s="51"/>
      <c r="K489" s="52"/>
      <c r="L489" s="2"/>
      <c r="M489" s="2"/>
    </row>
    <row r="490" spans="4:13" ht="15.75">
      <c r="D490" s="50"/>
      <c r="E490" s="51"/>
      <c r="F490" s="51"/>
      <c r="G490" s="51"/>
      <c r="H490" s="51"/>
      <c r="I490" s="51"/>
      <c r="J490" s="51"/>
      <c r="K490" s="52"/>
      <c r="L490" s="2"/>
      <c r="M490" s="2"/>
    </row>
    <row r="491" spans="4:13" ht="15.75">
      <c r="D491" s="50"/>
      <c r="E491" s="51"/>
      <c r="F491" s="51"/>
      <c r="G491" s="51"/>
      <c r="H491" s="51"/>
      <c r="I491" s="51"/>
      <c r="J491" s="51"/>
      <c r="K491" s="52"/>
      <c r="L491" s="2"/>
      <c r="M491" s="2"/>
    </row>
    <row r="492" spans="4:13" ht="15.75">
      <c r="D492" s="50"/>
      <c r="E492" s="51"/>
      <c r="F492" s="51"/>
      <c r="G492" s="51"/>
      <c r="H492" s="51"/>
      <c r="I492" s="51"/>
      <c r="J492" s="51"/>
      <c r="K492" s="52"/>
      <c r="L492" s="2"/>
      <c r="M492" s="2"/>
    </row>
    <row r="493" spans="4:13" ht="15.75">
      <c r="D493" s="50"/>
      <c r="E493" s="51"/>
      <c r="F493" s="51"/>
      <c r="G493" s="51"/>
      <c r="H493" s="51"/>
      <c r="I493" s="51"/>
      <c r="J493" s="51"/>
      <c r="K493" s="52"/>
      <c r="L493" s="2"/>
      <c r="M493" s="2"/>
    </row>
    <row r="494" spans="4:13" ht="15.75">
      <c r="D494" s="50"/>
      <c r="E494" s="51"/>
      <c r="F494" s="51"/>
      <c r="G494" s="51"/>
      <c r="H494" s="51"/>
      <c r="I494" s="51"/>
      <c r="J494" s="51"/>
      <c r="K494" s="52"/>
      <c r="L494" s="2"/>
      <c r="M494" s="2"/>
    </row>
    <row r="495" spans="4:13" ht="15.75">
      <c r="D495" s="50"/>
      <c r="E495" s="51"/>
      <c r="F495" s="51"/>
      <c r="G495" s="51"/>
      <c r="H495" s="51"/>
      <c r="I495" s="51"/>
      <c r="J495" s="51"/>
      <c r="K495" s="52"/>
      <c r="L495" s="2"/>
      <c r="M495" s="2"/>
    </row>
    <row r="496" spans="4:13" ht="15.75">
      <c r="D496" s="50"/>
      <c r="E496" s="51"/>
      <c r="F496" s="51"/>
      <c r="G496" s="51"/>
      <c r="H496" s="51"/>
      <c r="I496" s="51"/>
      <c r="J496" s="51"/>
      <c r="K496" s="52"/>
      <c r="L496" s="2"/>
      <c r="M496" s="2"/>
    </row>
    <row r="497" spans="4:13" ht="15.75">
      <c r="D497" s="50"/>
      <c r="E497" s="51"/>
      <c r="F497" s="51"/>
      <c r="G497" s="51"/>
      <c r="H497" s="51"/>
      <c r="I497" s="51"/>
      <c r="J497" s="51"/>
      <c r="K497" s="52"/>
      <c r="L497" s="2"/>
      <c r="M497" s="2"/>
    </row>
    <row r="498" spans="4:13" ht="15.75">
      <c r="D498" s="50"/>
      <c r="E498" s="51"/>
      <c r="F498" s="51"/>
      <c r="G498" s="51"/>
      <c r="H498" s="51"/>
      <c r="I498" s="51"/>
      <c r="J498" s="51"/>
      <c r="K498" s="52"/>
      <c r="L498" s="2"/>
      <c r="M498" s="2"/>
    </row>
    <row r="499" spans="4:13" ht="15.75">
      <c r="D499" s="50"/>
      <c r="E499" s="51"/>
      <c r="F499" s="51"/>
      <c r="G499" s="51"/>
      <c r="H499" s="51"/>
      <c r="I499" s="51"/>
      <c r="J499" s="51"/>
      <c r="K499" s="52"/>
      <c r="L499" s="2"/>
      <c r="M499" s="2"/>
    </row>
    <row r="500" spans="4:13" ht="15.75">
      <c r="D500" s="50"/>
      <c r="E500" s="51"/>
      <c r="F500" s="51"/>
      <c r="G500" s="51"/>
      <c r="H500" s="51"/>
      <c r="I500" s="51"/>
      <c r="J500" s="51"/>
      <c r="K500" s="52"/>
      <c r="L500" s="2"/>
      <c r="M500" s="2"/>
    </row>
    <row r="501" spans="4:13" ht="15.75">
      <c r="D501" s="50"/>
      <c r="E501" s="51"/>
      <c r="F501" s="51"/>
      <c r="G501" s="51"/>
      <c r="H501" s="51"/>
      <c r="I501" s="51"/>
      <c r="J501" s="51"/>
      <c r="K501" s="52"/>
      <c r="L501" s="2"/>
      <c r="M501" s="2"/>
    </row>
    <row r="502" spans="4:13" ht="15.75">
      <c r="D502" s="53"/>
      <c r="E502" s="51"/>
      <c r="F502" s="51"/>
      <c r="G502" s="51"/>
      <c r="H502" s="51"/>
      <c r="I502" s="51"/>
      <c r="J502" s="51"/>
      <c r="K502" s="52"/>
      <c r="L502" s="2"/>
      <c r="M502" s="2"/>
    </row>
    <row r="503" spans="4:13" ht="15.75">
      <c r="D503" s="53"/>
      <c r="E503" s="51"/>
      <c r="F503" s="51"/>
      <c r="G503" s="51"/>
      <c r="H503" s="51"/>
      <c r="I503" s="51"/>
      <c r="J503" s="51"/>
      <c r="K503" s="52"/>
      <c r="L503" s="2"/>
      <c r="M503" s="2"/>
    </row>
    <row r="504" spans="4:13" ht="15.75">
      <c r="D504" s="53"/>
      <c r="E504" s="51"/>
      <c r="F504" s="51"/>
      <c r="G504" s="51"/>
      <c r="H504" s="51"/>
      <c r="I504" s="51"/>
      <c r="J504" s="51"/>
      <c r="K504" s="52"/>
      <c r="L504" s="2"/>
      <c r="M504" s="2"/>
    </row>
    <row r="505" spans="4:13" ht="15.75">
      <c r="D505" s="53"/>
      <c r="E505" s="51"/>
      <c r="F505" s="51"/>
      <c r="G505" s="51"/>
      <c r="H505" s="51"/>
      <c r="I505" s="51"/>
      <c r="J505" s="51"/>
      <c r="K505" s="52"/>
      <c r="L505" s="2"/>
      <c r="M505" s="2"/>
    </row>
    <row r="506" spans="4:13" ht="15.75">
      <c r="D506" s="53"/>
      <c r="E506" s="51"/>
      <c r="F506" s="51"/>
      <c r="G506" s="51"/>
      <c r="H506" s="51"/>
      <c r="I506" s="51"/>
      <c r="J506" s="51"/>
      <c r="K506" s="52"/>
      <c r="L506" s="2"/>
      <c r="M506" s="2"/>
    </row>
    <row r="507" spans="4:13" ht="15.75">
      <c r="D507" s="53"/>
      <c r="E507" s="51"/>
      <c r="F507" s="51"/>
      <c r="G507" s="51"/>
      <c r="H507" s="51"/>
      <c r="I507" s="51"/>
      <c r="J507" s="51"/>
      <c r="K507" s="52"/>
      <c r="L507" s="2"/>
      <c r="M507" s="2"/>
    </row>
    <row r="508" spans="4:13" ht="15.75">
      <c r="D508" s="53"/>
      <c r="E508" s="51"/>
      <c r="F508" s="51"/>
      <c r="G508" s="51"/>
      <c r="H508" s="51"/>
      <c r="I508" s="51"/>
      <c r="J508" s="51"/>
      <c r="K508" s="52"/>
      <c r="L508" s="2"/>
      <c r="M508" s="2"/>
    </row>
    <row r="509" spans="4:13" ht="15.75">
      <c r="D509" s="53"/>
      <c r="E509" s="51"/>
      <c r="F509" s="51"/>
      <c r="G509" s="51"/>
      <c r="H509" s="51"/>
      <c r="I509" s="51"/>
      <c r="J509" s="51"/>
      <c r="K509" s="52"/>
      <c r="L509" s="2"/>
      <c r="M509" s="2"/>
    </row>
    <row r="510" spans="4:13" ht="15.75">
      <c r="D510" s="53"/>
      <c r="E510" s="51"/>
      <c r="F510" s="51"/>
      <c r="G510" s="51"/>
      <c r="H510" s="51"/>
      <c r="I510" s="51"/>
      <c r="J510" s="51"/>
      <c r="K510" s="52"/>
      <c r="L510" s="2"/>
      <c r="M510" s="2"/>
    </row>
    <row r="511" spans="4:13" ht="15.75">
      <c r="D511" s="53"/>
      <c r="E511" s="51"/>
      <c r="F511" s="51"/>
      <c r="G511" s="51"/>
      <c r="H511" s="51"/>
      <c r="I511" s="51"/>
      <c r="J511" s="51"/>
      <c r="K511" s="52"/>
      <c r="L511" s="2"/>
      <c r="M511" s="2"/>
    </row>
    <row r="512" spans="4:13" ht="15.75">
      <c r="D512" s="53"/>
      <c r="E512" s="51"/>
      <c r="F512" s="51"/>
      <c r="G512" s="51"/>
      <c r="H512" s="51"/>
      <c r="I512" s="51"/>
      <c r="J512" s="51"/>
      <c r="K512" s="52"/>
      <c r="L512" s="2"/>
      <c r="M512" s="2"/>
    </row>
    <row r="513" spans="4:13" ht="15.75">
      <c r="D513" s="53"/>
      <c r="E513" s="51"/>
      <c r="F513" s="51"/>
      <c r="G513" s="51"/>
      <c r="H513" s="51"/>
      <c r="I513" s="51"/>
      <c r="J513" s="51"/>
      <c r="K513" s="52"/>
      <c r="L513" s="2"/>
      <c r="M513" s="2"/>
    </row>
    <row r="514" spans="4:13" ht="15.75">
      <c r="D514" s="53"/>
      <c r="E514" s="51"/>
      <c r="F514" s="51"/>
      <c r="G514" s="51"/>
      <c r="H514" s="51"/>
      <c r="I514" s="51"/>
      <c r="J514" s="51"/>
      <c r="K514" s="52"/>
      <c r="L514" s="2"/>
      <c r="M514" s="2"/>
    </row>
    <row r="515" spans="4:13" ht="15.75">
      <c r="D515" s="53"/>
      <c r="E515" s="51"/>
      <c r="F515" s="51"/>
      <c r="G515" s="51"/>
      <c r="H515" s="51"/>
      <c r="I515" s="51"/>
      <c r="J515" s="51"/>
      <c r="K515" s="52"/>
      <c r="L515" s="2"/>
      <c r="M515" s="2"/>
    </row>
    <row r="516" spans="4:13" ht="15.75">
      <c r="D516" s="53"/>
      <c r="E516" s="51"/>
      <c r="F516" s="51"/>
      <c r="G516" s="51"/>
      <c r="H516" s="51"/>
      <c r="I516" s="51"/>
      <c r="J516" s="51"/>
      <c r="K516" s="52"/>
      <c r="L516" s="2"/>
      <c r="M516" s="2"/>
    </row>
    <row r="517" spans="4:13" ht="15.75">
      <c r="D517" s="53"/>
      <c r="E517" s="51"/>
      <c r="F517" s="51"/>
      <c r="G517" s="51"/>
      <c r="H517" s="51"/>
      <c r="I517" s="51"/>
      <c r="J517" s="51"/>
      <c r="K517" s="52"/>
      <c r="L517" s="2"/>
      <c r="M517" s="2"/>
    </row>
    <row r="518" spans="4:13" ht="15.75">
      <c r="D518" s="53"/>
      <c r="E518" s="51"/>
      <c r="F518" s="51"/>
      <c r="G518" s="51"/>
      <c r="H518" s="51"/>
      <c r="I518" s="51"/>
      <c r="J518" s="51"/>
      <c r="K518" s="52"/>
      <c r="L518" s="2"/>
      <c r="M518" s="2"/>
    </row>
    <row r="519" spans="4:13" ht="15.75">
      <c r="D519" s="53"/>
      <c r="E519" s="51"/>
      <c r="F519" s="51"/>
      <c r="G519" s="51"/>
      <c r="H519" s="51"/>
      <c r="I519" s="51"/>
      <c r="J519" s="51"/>
      <c r="K519" s="52"/>
      <c r="L519" s="2"/>
      <c r="M519" s="2"/>
    </row>
    <row r="520" spans="4:13" ht="15.75">
      <c r="D520" s="53"/>
      <c r="E520" s="51"/>
      <c r="F520" s="51"/>
      <c r="G520" s="51"/>
      <c r="H520" s="51"/>
      <c r="I520" s="51"/>
      <c r="J520" s="51"/>
      <c r="K520" s="52"/>
      <c r="L520" s="2"/>
      <c r="M520" s="2"/>
    </row>
    <row r="521" spans="4:13" ht="15.75">
      <c r="D521" s="53"/>
      <c r="E521" s="51"/>
      <c r="F521" s="51"/>
      <c r="G521" s="51"/>
      <c r="H521" s="51"/>
      <c r="I521" s="51"/>
      <c r="J521" s="51"/>
      <c r="K521" s="52"/>
      <c r="L521" s="2"/>
      <c r="M521" s="2"/>
    </row>
    <row r="522" spans="4:13" ht="15.75">
      <c r="D522" s="53"/>
      <c r="E522" s="51"/>
      <c r="F522" s="51"/>
      <c r="G522" s="51"/>
      <c r="H522" s="51"/>
      <c r="I522" s="51"/>
      <c r="J522" s="51"/>
      <c r="K522" s="52"/>
      <c r="L522" s="2"/>
      <c r="M522" s="2"/>
    </row>
    <row r="523" spans="4:13" ht="15.75">
      <c r="D523" s="53"/>
      <c r="E523" s="51"/>
      <c r="F523" s="51"/>
      <c r="G523" s="51"/>
      <c r="H523" s="51"/>
      <c r="I523" s="51"/>
      <c r="J523" s="51"/>
      <c r="K523" s="52"/>
      <c r="L523" s="2"/>
      <c r="M523" s="2"/>
    </row>
    <row r="524" spans="4:13" ht="15.75">
      <c r="D524" s="53"/>
      <c r="E524" s="51"/>
      <c r="F524" s="51"/>
      <c r="G524" s="51"/>
      <c r="H524" s="51"/>
      <c r="I524" s="51"/>
      <c r="J524" s="51"/>
      <c r="K524" s="52"/>
      <c r="L524" s="2"/>
      <c r="M524" s="2"/>
    </row>
    <row r="525" spans="4:13" ht="15.75">
      <c r="D525" s="53"/>
      <c r="E525" s="51"/>
      <c r="F525" s="51"/>
      <c r="G525" s="51"/>
      <c r="H525" s="51"/>
      <c r="I525" s="51"/>
      <c r="J525" s="51"/>
      <c r="K525" s="52"/>
      <c r="L525" s="2"/>
      <c r="M525" s="2"/>
    </row>
    <row r="526" spans="4:13" ht="15.75">
      <c r="D526" s="53"/>
      <c r="E526" s="51"/>
      <c r="F526" s="51"/>
      <c r="G526" s="51"/>
      <c r="H526" s="51"/>
      <c r="I526" s="51"/>
      <c r="J526" s="51"/>
      <c r="K526" s="52"/>
      <c r="L526" s="2"/>
      <c r="M526" s="2"/>
    </row>
    <row r="527" spans="4:11" ht="15.75">
      <c r="D527" s="53"/>
      <c r="E527" s="51"/>
      <c r="F527" s="51"/>
      <c r="G527" s="51"/>
      <c r="H527" s="51"/>
      <c r="I527" s="51"/>
      <c r="J527" s="51"/>
      <c r="K527" s="52"/>
    </row>
    <row r="528" spans="4:11" ht="15.75">
      <c r="D528" s="53"/>
      <c r="E528" s="51"/>
      <c r="F528" s="51"/>
      <c r="G528" s="51"/>
      <c r="H528" s="51"/>
      <c r="I528" s="51"/>
      <c r="J528" s="51"/>
      <c r="K528" s="52"/>
    </row>
    <row r="529" spans="4:11" ht="15.75">
      <c r="D529" s="53"/>
      <c r="E529" s="51"/>
      <c r="F529" s="51"/>
      <c r="G529" s="51"/>
      <c r="H529" s="51"/>
      <c r="I529" s="51"/>
      <c r="J529" s="51"/>
      <c r="K529" s="52"/>
    </row>
    <row r="530" spans="4:11" ht="15.75">
      <c r="D530" s="53"/>
      <c r="E530" s="51"/>
      <c r="F530" s="51"/>
      <c r="G530" s="51"/>
      <c r="H530" s="51"/>
      <c r="I530" s="51"/>
      <c r="J530" s="51"/>
      <c r="K530" s="52"/>
    </row>
    <row r="531" spans="4:11" ht="15.75">
      <c r="D531" s="53"/>
      <c r="E531" s="51"/>
      <c r="F531" s="51"/>
      <c r="G531" s="51"/>
      <c r="H531" s="51"/>
      <c r="I531" s="51"/>
      <c r="J531" s="51"/>
      <c r="K531" s="52"/>
    </row>
    <row r="532" spans="4:11" ht="15.75">
      <c r="D532" s="53"/>
      <c r="E532" s="51"/>
      <c r="F532" s="51"/>
      <c r="G532" s="51"/>
      <c r="H532" s="51"/>
      <c r="I532" s="51"/>
      <c r="J532" s="51"/>
      <c r="K532" s="52"/>
    </row>
    <row r="533" spans="4:11" ht="15.75">
      <c r="D533" s="53"/>
      <c r="E533" s="51"/>
      <c r="F533" s="51"/>
      <c r="G533" s="51"/>
      <c r="H533" s="51"/>
      <c r="I533" s="51"/>
      <c r="J533" s="51"/>
      <c r="K533" s="52"/>
    </row>
    <row r="534" spans="4:11" ht="15.75">
      <c r="D534" s="53"/>
      <c r="E534" s="51"/>
      <c r="F534" s="51"/>
      <c r="G534" s="51"/>
      <c r="H534" s="51"/>
      <c r="I534" s="51"/>
      <c r="J534" s="51"/>
      <c r="K534" s="52"/>
    </row>
    <row r="535" spans="4:11" ht="15.75">
      <c r="D535" s="53"/>
      <c r="E535" s="51"/>
      <c r="F535" s="51"/>
      <c r="G535" s="51"/>
      <c r="H535" s="51"/>
      <c r="I535" s="51"/>
      <c r="J535" s="51"/>
      <c r="K535" s="52"/>
    </row>
    <row r="536" spans="4:11" ht="15.75">
      <c r="D536" s="53"/>
      <c r="E536" s="51"/>
      <c r="F536" s="51"/>
      <c r="G536" s="51"/>
      <c r="H536" s="51"/>
      <c r="I536" s="51"/>
      <c r="J536" s="51"/>
      <c r="K536" s="52"/>
    </row>
    <row r="537" spans="4:11" ht="15.75">
      <c r="D537" s="53"/>
      <c r="E537" s="51"/>
      <c r="F537" s="51"/>
      <c r="G537" s="51"/>
      <c r="H537" s="51"/>
      <c r="I537" s="51"/>
      <c r="J537" s="51"/>
      <c r="K537" s="52"/>
    </row>
    <row r="538" spans="4:11" ht="15.75">
      <c r="D538" s="53"/>
      <c r="E538" s="51"/>
      <c r="F538" s="51"/>
      <c r="G538" s="51"/>
      <c r="H538" s="51"/>
      <c r="I538" s="51"/>
      <c r="J538" s="51"/>
      <c r="K538" s="52"/>
    </row>
    <row r="539" spans="4:11" ht="15.75">
      <c r="D539" s="53"/>
      <c r="E539" s="51"/>
      <c r="F539" s="51"/>
      <c r="G539" s="51"/>
      <c r="H539" s="51"/>
      <c r="I539" s="51"/>
      <c r="J539" s="51"/>
      <c r="K539" s="52"/>
    </row>
    <row r="540" spans="4:11" ht="15.75">
      <c r="D540" s="53"/>
      <c r="E540" s="51"/>
      <c r="F540" s="51"/>
      <c r="G540" s="51"/>
      <c r="H540" s="51"/>
      <c r="I540" s="51"/>
      <c r="J540" s="51"/>
      <c r="K540" s="52"/>
    </row>
    <row r="541" spans="4:11" ht="15.75">
      <c r="D541" s="53"/>
      <c r="E541" s="51"/>
      <c r="F541" s="51"/>
      <c r="G541" s="51"/>
      <c r="H541" s="51"/>
      <c r="I541" s="51"/>
      <c r="J541" s="51"/>
      <c r="K541" s="52"/>
    </row>
    <row r="542" spans="4:11" ht="15.75">
      <c r="D542" s="53"/>
      <c r="E542" s="51"/>
      <c r="F542" s="51"/>
      <c r="G542" s="51"/>
      <c r="H542" s="51"/>
      <c r="I542" s="51"/>
      <c r="J542" s="51"/>
      <c r="K542" s="52"/>
    </row>
    <row r="543" spans="4:11" ht="15.75">
      <c r="D543" s="53"/>
      <c r="E543" s="51"/>
      <c r="F543" s="51"/>
      <c r="G543" s="51"/>
      <c r="H543" s="51"/>
      <c r="I543" s="51"/>
      <c r="J543" s="51"/>
      <c r="K543" s="54"/>
    </row>
    <row r="544" spans="4:11" ht="15.75">
      <c r="D544" s="53"/>
      <c r="E544" s="51"/>
      <c r="F544" s="51"/>
      <c r="G544" s="51"/>
      <c r="H544" s="51"/>
      <c r="I544" s="51"/>
      <c r="J544" s="51"/>
      <c r="K544" s="54"/>
    </row>
    <row r="545" spans="4:11" ht="15.75">
      <c r="D545" s="53"/>
      <c r="E545" s="51"/>
      <c r="F545" s="51"/>
      <c r="G545" s="51"/>
      <c r="H545" s="51"/>
      <c r="I545" s="51"/>
      <c r="J545" s="51"/>
      <c r="K545" s="54"/>
    </row>
    <row r="546" spans="4:11" ht="15.75">
      <c r="D546" s="53"/>
      <c r="E546" s="51"/>
      <c r="F546" s="51"/>
      <c r="G546" s="51"/>
      <c r="H546" s="51"/>
      <c r="I546" s="51"/>
      <c r="J546" s="51"/>
      <c r="K546" s="54"/>
    </row>
    <row r="547" spans="4:11" ht="15.75">
      <c r="D547" s="53"/>
      <c r="E547" s="51"/>
      <c r="F547" s="51"/>
      <c r="G547" s="51"/>
      <c r="H547" s="51"/>
      <c r="I547" s="51"/>
      <c r="J547" s="51"/>
      <c r="K547" s="54"/>
    </row>
    <row r="548" spans="4:11" ht="15.75">
      <c r="D548" s="53"/>
      <c r="E548" s="51"/>
      <c r="F548" s="51"/>
      <c r="G548" s="51"/>
      <c r="H548" s="51"/>
      <c r="I548" s="51"/>
      <c r="J548" s="51"/>
      <c r="K548" s="54"/>
    </row>
    <row r="549" spans="4:11" ht="15.75">
      <c r="D549" s="53"/>
      <c r="E549" s="51"/>
      <c r="F549" s="51"/>
      <c r="G549" s="51"/>
      <c r="H549" s="51"/>
      <c r="I549" s="51"/>
      <c r="J549" s="51"/>
      <c r="K549" s="54"/>
    </row>
    <row r="550" spans="4:11" ht="15.75">
      <c r="D550" s="53"/>
      <c r="E550" s="51"/>
      <c r="F550" s="51"/>
      <c r="G550" s="51"/>
      <c r="H550" s="51"/>
      <c r="I550" s="51"/>
      <c r="J550" s="51"/>
      <c r="K550" s="54"/>
    </row>
    <row r="551" spans="4:11" ht="15.75">
      <c r="D551" s="53"/>
      <c r="E551" s="51"/>
      <c r="F551" s="51"/>
      <c r="G551" s="51"/>
      <c r="H551" s="51"/>
      <c r="I551" s="51"/>
      <c r="J551" s="51"/>
      <c r="K551" s="54"/>
    </row>
    <row r="552" spans="4:11" ht="15.75">
      <c r="D552" s="53"/>
      <c r="E552" s="51"/>
      <c r="F552" s="51"/>
      <c r="G552" s="51"/>
      <c r="H552" s="51"/>
      <c r="I552" s="51"/>
      <c r="J552" s="51"/>
      <c r="K552" s="54"/>
    </row>
    <row r="553" spans="4:11" ht="15.75">
      <c r="D553" s="53"/>
      <c r="E553" s="51"/>
      <c r="F553" s="51"/>
      <c r="G553" s="51"/>
      <c r="H553" s="51"/>
      <c r="I553" s="51"/>
      <c r="J553" s="51"/>
      <c r="K553" s="54"/>
    </row>
    <row r="554" spans="4:11" ht="15.75">
      <c r="D554" s="53"/>
      <c r="E554" s="51"/>
      <c r="F554" s="51"/>
      <c r="G554" s="51"/>
      <c r="H554" s="51"/>
      <c r="I554" s="51"/>
      <c r="J554" s="51"/>
      <c r="K554" s="54"/>
    </row>
    <row r="555" spans="4:11" ht="15.75">
      <c r="D555" s="53"/>
      <c r="E555" s="51"/>
      <c r="F555" s="51"/>
      <c r="G555" s="51"/>
      <c r="H555" s="51"/>
      <c r="I555" s="51"/>
      <c r="J555" s="51"/>
      <c r="K555" s="54"/>
    </row>
    <row r="556" spans="4:11" ht="15.75">
      <c r="D556" s="53"/>
      <c r="E556" s="51"/>
      <c r="F556" s="51"/>
      <c r="G556" s="51"/>
      <c r="H556" s="51"/>
      <c r="I556" s="51"/>
      <c r="J556" s="51"/>
      <c r="K556" s="54"/>
    </row>
    <row r="557" spans="4:11" ht="15.75">
      <c r="D557" s="53"/>
      <c r="E557" s="51"/>
      <c r="F557" s="51"/>
      <c r="G557" s="51"/>
      <c r="H557" s="51"/>
      <c r="I557" s="51"/>
      <c r="J557" s="51"/>
      <c r="K557" s="54"/>
    </row>
    <row r="558" spans="4:11" ht="15.75">
      <c r="D558" s="53"/>
      <c r="E558" s="51"/>
      <c r="F558" s="51"/>
      <c r="G558" s="51"/>
      <c r="H558" s="51"/>
      <c r="I558" s="51"/>
      <c r="J558" s="51"/>
      <c r="K558" s="54"/>
    </row>
    <row r="559" spans="4:11" ht="15.75">
      <c r="D559" s="53"/>
      <c r="E559" s="51"/>
      <c r="F559" s="51"/>
      <c r="G559" s="51"/>
      <c r="H559" s="51"/>
      <c r="I559" s="51"/>
      <c r="J559" s="51"/>
      <c r="K559" s="54"/>
    </row>
    <row r="560" spans="4:11" ht="15.75">
      <c r="D560" s="53"/>
      <c r="E560" s="51"/>
      <c r="F560" s="51"/>
      <c r="G560" s="51"/>
      <c r="H560" s="51"/>
      <c r="I560" s="51"/>
      <c r="J560" s="51"/>
      <c r="K560" s="54"/>
    </row>
    <row r="561" spans="4:11" ht="15.75">
      <c r="D561" s="53"/>
      <c r="E561" s="51"/>
      <c r="F561" s="51"/>
      <c r="G561" s="51"/>
      <c r="H561" s="51"/>
      <c r="I561" s="51"/>
      <c r="J561" s="51"/>
      <c r="K561" s="54"/>
    </row>
    <row r="562" spans="4:11" ht="15.75">
      <c r="D562" s="53"/>
      <c r="E562" s="51"/>
      <c r="F562" s="51"/>
      <c r="G562" s="51"/>
      <c r="H562" s="51"/>
      <c r="I562" s="51"/>
      <c r="J562" s="51"/>
      <c r="K562" s="54"/>
    </row>
    <row r="563" spans="4:11" ht="15.75">
      <c r="D563" s="53"/>
      <c r="E563" s="51"/>
      <c r="F563" s="51"/>
      <c r="G563" s="51"/>
      <c r="H563" s="51"/>
      <c r="I563" s="51"/>
      <c r="J563" s="51"/>
      <c r="K563" s="54"/>
    </row>
    <row r="564" spans="4:11" ht="15.75">
      <c r="D564" s="53"/>
      <c r="E564" s="51"/>
      <c r="F564" s="51"/>
      <c r="G564" s="51"/>
      <c r="H564" s="51"/>
      <c r="I564" s="51"/>
      <c r="J564" s="51"/>
      <c r="K564" s="54"/>
    </row>
    <row r="565" spans="4:11" ht="15.75">
      <c r="D565" s="53"/>
      <c r="E565" s="51"/>
      <c r="F565" s="51"/>
      <c r="G565" s="51"/>
      <c r="H565" s="51"/>
      <c r="I565" s="51"/>
      <c r="J565" s="51"/>
      <c r="K565" s="54"/>
    </row>
    <row r="566" spans="4:11" ht="15.75">
      <c r="D566" s="53"/>
      <c r="E566" s="51"/>
      <c r="F566" s="51"/>
      <c r="G566" s="51"/>
      <c r="H566" s="51"/>
      <c r="I566" s="51"/>
      <c r="J566" s="51"/>
      <c r="K566" s="54"/>
    </row>
    <row r="567" spans="4:11" ht="15.75">
      <c r="D567" s="53"/>
      <c r="E567" s="51"/>
      <c r="F567" s="51"/>
      <c r="G567" s="51"/>
      <c r="H567" s="51"/>
      <c r="I567" s="51"/>
      <c r="J567" s="51"/>
      <c r="K567" s="54"/>
    </row>
    <row r="568" spans="4:11" ht="15.75">
      <c r="D568" s="53"/>
      <c r="E568" s="51"/>
      <c r="F568" s="51"/>
      <c r="G568" s="51"/>
      <c r="H568" s="51"/>
      <c r="I568" s="51"/>
      <c r="J568" s="51"/>
      <c r="K568" s="54"/>
    </row>
    <row r="569" spans="4:11" ht="15.75">
      <c r="D569" s="53"/>
      <c r="E569" s="51"/>
      <c r="F569" s="51"/>
      <c r="G569" s="51"/>
      <c r="H569" s="51"/>
      <c r="I569" s="51"/>
      <c r="J569" s="51"/>
      <c r="K569" s="54"/>
    </row>
    <row r="570" spans="4:11" ht="15.75">
      <c r="D570" s="53"/>
      <c r="E570" s="51"/>
      <c r="F570" s="51"/>
      <c r="G570" s="51"/>
      <c r="H570" s="51"/>
      <c r="I570" s="51"/>
      <c r="J570" s="51"/>
      <c r="K570" s="54"/>
    </row>
    <row r="571" spans="4:11" ht="15.75">
      <c r="D571" s="53"/>
      <c r="E571" s="51"/>
      <c r="F571" s="51"/>
      <c r="G571" s="51"/>
      <c r="H571" s="51"/>
      <c r="I571" s="51"/>
      <c r="J571" s="51"/>
      <c r="K571" s="54"/>
    </row>
    <row r="572" spans="4:11" ht="15.75">
      <c r="D572" s="53"/>
      <c r="E572" s="51"/>
      <c r="F572" s="51"/>
      <c r="G572" s="51"/>
      <c r="H572" s="51"/>
      <c r="I572" s="51"/>
      <c r="J572" s="51"/>
      <c r="K572" s="54"/>
    </row>
    <row r="573" spans="4:11" ht="15.75">
      <c r="D573" s="53"/>
      <c r="E573" s="51"/>
      <c r="F573" s="51"/>
      <c r="G573" s="51"/>
      <c r="H573" s="51"/>
      <c r="I573" s="51"/>
      <c r="J573" s="51"/>
      <c r="K573" s="54"/>
    </row>
    <row r="574" spans="4:11" ht="15.75">
      <c r="D574" s="53"/>
      <c r="E574" s="51"/>
      <c r="F574" s="51"/>
      <c r="G574" s="51"/>
      <c r="H574" s="51"/>
      <c r="I574" s="51"/>
      <c r="J574" s="51"/>
      <c r="K574" s="54"/>
    </row>
    <row r="575" spans="4:11" ht="15.75">
      <c r="D575" s="53"/>
      <c r="E575" s="51"/>
      <c r="F575" s="51"/>
      <c r="G575" s="51"/>
      <c r="H575" s="51"/>
      <c r="I575" s="51"/>
      <c r="J575" s="51"/>
      <c r="K575" s="54"/>
    </row>
    <row r="576" spans="4:11" ht="15.75">
      <c r="D576" s="53"/>
      <c r="E576" s="51"/>
      <c r="F576" s="51"/>
      <c r="G576" s="51"/>
      <c r="H576" s="51"/>
      <c r="I576" s="51"/>
      <c r="J576" s="51"/>
      <c r="K576" s="54"/>
    </row>
    <row r="577" spans="4:11" ht="15.75">
      <c r="D577" s="53"/>
      <c r="E577" s="51"/>
      <c r="F577" s="51"/>
      <c r="G577" s="51"/>
      <c r="H577" s="51"/>
      <c r="I577" s="51"/>
      <c r="J577" s="51"/>
      <c r="K577" s="54"/>
    </row>
    <row r="578" spans="4:11" ht="15.75">
      <c r="D578" s="53"/>
      <c r="E578" s="51"/>
      <c r="F578" s="51"/>
      <c r="G578" s="51"/>
      <c r="H578" s="51"/>
      <c r="I578" s="51"/>
      <c r="J578" s="51"/>
      <c r="K578" s="54"/>
    </row>
    <row r="579" spans="4:11" ht="15.75">
      <c r="D579" s="53"/>
      <c r="E579" s="51"/>
      <c r="F579" s="51"/>
      <c r="G579" s="51"/>
      <c r="H579" s="51"/>
      <c r="I579" s="51"/>
      <c r="J579" s="51"/>
      <c r="K579" s="54"/>
    </row>
    <row r="580" spans="4:11" ht="15.75">
      <c r="D580" s="53"/>
      <c r="E580" s="51"/>
      <c r="F580" s="51"/>
      <c r="G580" s="51"/>
      <c r="H580" s="51"/>
      <c r="I580" s="51"/>
      <c r="J580" s="51"/>
      <c r="K580" s="54"/>
    </row>
    <row r="581" spans="4:11" ht="15.75">
      <c r="D581" s="53"/>
      <c r="E581" s="51"/>
      <c r="F581" s="51"/>
      <c r="G581" s="51"/>
      <c r="H581" s="51"/>
      <c r="I581" s="51"/>
      <c r="J581" s="51"/>
      <c r="K581" s="54"/>
    </row>
    <row r="582" spans="4:11" ht="15.75">
      <c r="D582" s="53"/>
      <c r="E582" s="51"/>
      <c r="F582" s="51"/>
      <c r="G582" s="51"/>
      <c r="H582" s="51"/>
      <c r="I582" s="51"/>
      <c r="J582" s="51"/>
      <c r="K582" s="54"/>
    </row>
    <row r="583" spans="4:11" ht="15.75">
      <c r="D583" s="53"/>
      <c r="E583" s="51"/>
      <c r="F583" s="51"/>
      <c r="G583" s="51"/>
      <c r="H583" s="51"/>
      <c r="I583" s="51"/>
      <c r="J583" s="51"/>
      <c r="K583" s="54"/>
    </row>
    <row r="584" spans="4:11" ht="15.75">
      <c r="D584" s="53"/>
      <c r="E584" s="51"/>
      <c r="F584" s="51"/>
      <c r="G584" s="51"/>
      <c r="H584" s="51"/>
      <c r="I584" s="51"/>
      <c r="J584" s="51"/>
      <c r="K584" s="54"/>
    </row>
    <row r="585" spans="4:11" ht="15.75">
      <c r="D585" s="53"/>
      <c r="E585" s="51"/>
      <c r="F585" s="51"/>
      <c r="G585" s="51"/>
      <c r="H585" s="51"/>
      <c r="I585" s="51"/>
      <c r="J585" s="51"/>
      <c r="K585" s="54"/>
    </row>
    <row r="586" spans="4:11" ht="15.75">
      <c r="D586" s="53"/>
      <c r="E586" s="51"/>
      <c r="F586" s="51"/>
      <c r="G586" s="51"/>
      <c r="H586" s="51"/>
      <c r="I586" s="51"/>
      <c r="J586" s="51"/>
      <c r="K586" s="54"/>
    </row>
    <row r="587" spans="4:11" ht="15.75">
      <c r="D587" s="53"/>
      <c r="E587" s="51"/>
      <c r="F587" s="51"/>
      <c r="G587" s="51"/>
      <c r="H587" s="51"/>
      <c r="I587" s="51"/>
      <c r="J587" s="51"/>
      <c r="K587" s="54"/>
    </row>
    <row r="588" spans="4:11" ht="15.75">
      <c r="D588" s="53"/>
      <c r="E588" s="51"/>
      <c r="F588" s="51"/>
      <c r="G588" s="51"/>
      <c r="H588" s="51"/>
      <c r="I588" s="51"/>
      <c r="J588" s="51"/>
      <c r="K588" s="54"/>
    </row>
    <row r="589" spans="4:11" ht="15.75">
      <c r="D589" s="53"/>
      <c r="E589" s="51"/>
      <c r="F589" s="51"/>
      <c r="G589" s="51"/>
      <c r="H589" s="51"/>
      <c r="I589" s="51"/>
      <c r="J589" s="51"/>
      <c r="K589" s="54"/>
    </row>
    <row r="590" spans="4:11" ht="15.75">
      <c r="D590" s="53"/>
      <c r="E590" s="51"/>
      <c r="F590" s="51"/>
      <c r="G590" s="51"/>
      <c r="H590" s="51"/>
      <c r="I590" s="51"/>
      <c r="J590" s="51"/>
      <c r="K590" s="54"/>
    </row>
    <row r="591" spans="4:11" ht="15.75">
      <c r="D591" s="53"/>
      <c r="E591" s="51"/>
      <c r="F591" s="51"/>
      <c r="G591" s="51"/>
      <c r="H591" s="51"/>
      <c r="I591" s="51"/>
      <c r="J591" s="51"/>
      <c r="K591" s="54"/>
    </row>
    <row r="592" spans="4:11" ht="15.75">
      <c r="D592" s="53"/>
      <c r="E592" s="51"/>
      <c r="F592" s="51"/>
      <c r="G592" s="51"/>
      <c r="H592" s="51"/>
      <c r="I592" s="51"/>
      <c r="J592" s="51"/>
      <c r="K592" s="54"/>
    </row>
    <row r="593" spans="4:11" ht="15.75">
      <c r="D593" s="53"/>
      <c r="E593" s="51"/>
      <c r="F593" s="51"/>
      <c r="G593" s="51"/>
      <c r="H593" s="51"/>
      <c r="I593" s="51"/>
      <c r="J593" s="51"/>
      <c r="K593" s="54"/>
    </row>
    <row r="594" spans="4:11" ht="15.75">
      <c r="D594" s="53"/>
      <c r="E594" s="51"/>
      <c r="F594" s="51"/>
      <c r="G594" s="51"/>
      <c r="H594" s="51"/>
      <c r="I594" s="51"/>
      <c r="J594" s="51"/>
      <c r="K594" s="54"/>
    </row>
    <row r="595" spans="4:11" ht="15.75">
      <c r="D595" s="53"/>
      <c r="E595" s="51"/>
      <c r="F595" s="51"/>
      <c r="G595" s="51"/>
      <c r="H595" s="51"/>
      <c r="I595" s="51"/>
      <c r="J595" s="51"/>
      <c r="K595" s="54"/>
    </row>
    <row r="596" spans="4:11" ht="15.75">
      <c r="D596" s="53"/>
      <c r="E596" s="51"/>
      <c r="F596" s="51"/>
      <c r="G596" s="51"/>
      <c r="H596" s="51"/>
      <c r="I596" s="51"/>
      <c r="J596" s="51"/>
      <c r="K596" s="54"/>
    </row>
    <row r="597" spans="4:11" ht="15.75">
      <c r="D597" s="53"/>
      <c r="E597" s="51"/>
      <c r="F597" s="51"/>
      <c r="G597" s="51"/>
      <c r="H597" s="51"/>
      <c r="I597" s="51"/>
      <c r="J597" s="51"/>
      <c r="K597" s="54"/>
    </row>
    <row r="598" spans="4:11" ht="15.75">
      <c r="D598" s="53"/>
      <c r="E598" s="51"/>
      <c r="F598" s="51"/>
      <c r="G598" s="51"/>
      <c r="H598" s="51"/>
      <c r="I598" s="51"/>
      <c r="J598" s="51"/>
      <c r="K598" s="54"/>
    </row>
    <row r="599" spans="4:11" ht="15.75">
      <c r="D599" s="53"/>
      <c r="E599" s="51"/>
      <c r="F599" s="51"/>
      <c r="G599" s="51"/>
      <c r="H599" s="51"/>
      <c r="I599" s="51"/>
      <c r="J599" s="51"/>
      <c r="K599" s="54"/>
    </row>
    <row r="600" spans="4:11" ht="15.75">
      <c r="D600" s="53"/>
      <c r="E600" s="51"/>
      <c r="F600" s="51"/>
      <c r="G600" s="51"/>
      <c r="H600" s="51"/>
      <c r="I600" s="51"/>
      <c r="J600" s="51"/>
      <c r="K600" s="54"/>
    </row>
    <row r="601" spans="4:11" ht="15.75">
      <c r="D601" s="53"/>
      <c r="E601" s="51"/>
      <c r="F601" s="51"/>
      <c r="G601" s="51"/>
      <c r="H601" s="51"/>
      <c r="I601" s="51"/>
      <c r="J601" s="51"/>
      <c r="K601" s="54"/>
    </row>
    <row r="602" spans="4:11" ht="15.75">
      <c r="D602" s="53"/>
      <c r="E602" s="51"/>
      <c r="F602" s="51"/>
      <c r="G602" s="51"/>
      <c r="H602" s="51"/>
      <c r="I602" s="51"/>
      <c r="J602" s="51"/>
      <c r="K602" s="54"/>
    </row>
    <row r="603" spans="4:11" ht="15.75">
      <c r="D603" s="53"/>
      <c r="E603" s="51"/>
      <c r="F603" s="51"/>
      <c r="G603" s="51"/>
      <c r="H603" s="51"/>
      <c r="I603" s="51"/>
      <c r="J603" s="51"/>
      <c r="K603" s="54"/>
    </row>
    <row r="604" spans="4:11" ht="15.75">
      <c r="D604" s="53"/>
      <c r="E604" s="51"/>
      <c r="F604" s="51"/>
      <c r="G604" s="51"/>
      <c r="H604" s="51"/>
      <c r="I604" s="51"/>
      <c r="J604" s="51"/>
      <c r="K604" s="54"/>
    </row>
    <row r="605" spans="4:11" ht="15.75">
      <c r="D605" s="53"/>
      <c r="E605" s="51"/>
      <c r="F605" s="51"/>
      <c r="G605" s="51"/>
      <c r="H605" s="51"/>
      <c r="I605" s="51"/>
      <c r="J605" s="51"/>
      <c r="K605" s="54"/>
    </row>
    <row r="606" spans="4:11" ht="15.75">
      <c r="D606" s="53"/>
      <c r="E606" s="51"/>
      <c r="F606" s="51"/>
      <c r="G606" s="51"/>
      <c r="H606" s="51"/>
      <c r="I606" s="51"/>
      <c r="J606" s="51"/>
      <c r="K606" s="54"/>
    </row>
    <row r="607" spans="4:11" ht="15.75">
      <c r="D607" s="53"/>
      <c r="E607" s="51"/>
      <c r="F607" s="51"/>
      <c r="G607" s="51"/>
      <c r="H607" s="51"/>
      <c r="I607" s="51"/>
      <c r="J607" s="51"/>
      <c r="K607" s="54"/>
    </row>
    <row r="608" spans="4:11" ht="15.75">
      <c r="D608" s="53"/>
      <c r="E608" s="51"/>
      <c r="F608" s="51"/>
      <c r="G608" s="51"/>
      <c r="H608" s="51"/>
      <c r="I608" s="51"/>
      <c r="J608" s="51"/>
      <c r="K608" s="54"/>
    </row>
    <row r="609" spans="4:11" ht="15.75">
      <c r="D609" s="53"/>
      <c r="E609" s="51"/>
      <c r="F609" s="51"/>
      <c r="G609" s="51"/>
      <c r="H609" s="51"/>
      <c r="I609" s="51"/>
      <c r="J609" s="51"/>
      <c r="K609" s="54"/>
    </row>
    <row r="610" spans="4:11" ht="15.75">
      <c r="D610" s="53"/>
      <c r="E610" s="51"/>
      <c r="F610" s="51"/>
      <c r="G610" s="51"/>
      <c r="H610" s="51"/>
      <c r="I610" s="51"/>
      <c r="J610" s="51"/>
      <c r="K610" s="54"/>
    </row>
    <row r="611" spans="4:11" ht="15.75">
      <c r="D611" s="53"/>
      <c r="E611" s="51"/>
      <c r="F611" s="51"/>
      <c r="G611" s="51"/>
      <c r="H611" s="51"/>
      <c r="I611" s="51"/>
      <c r="J611" s="51"/>
      <c r="K611" s="54"/>
    </row>
    <row r="612" spans="4:11" ht="15.75">
      <c r="D612" s="53"/>
      <c r="E612" s="51"/>
      <c r="F612" s="51"/>
      <c r="G612" s="51"/>
      <c r="H612" s="51"/>
      <c r="I612" s="51"/>
      <c r="J612" s="51"/>
      <c r="K612" s="54"/>
    </row>
    <row r="613" spans="4:11" ht="15.75">
      <c r="D613" s="53"/>
      <c r="E613" s="51"/>
      <c r="F613" s="51"/>
      <c r="G613" s="51"/>
      <c r="H613" s="51"/>
      <c r="I613" s="51"/>
      <c r="J613" s="51"/>
      <c r="K613" s="54"/>
    </row>
    <row r="614" spans="4:11" ht="15.75">
      <c r="D614" s="53"/>
      <c r="E614" s="51"/>
      <c r="F614" s="51"/>
      <c r="G614" s="51"/>
      <c r="H614" s="51"/>
      <c r="I614" s="51"/>
      <c r="J614" s="51"/>
      <c r="K614" s="54"/>
    </row>
    <row r="615" spans="4:11" ht="15.75">
      <c r="D615" s="53"/>
      <c r="E615" s="51"/>
      <c r="F615" s="51"/>
      <c r="G615" s="51"/>
      <c r="H615" s="51"/>
      <c r="I615" s="51"/>
      <c r="J615" s="51"/>
      <c r="K615" s="54"/>
    </row>
    <row r="616" spans="4:11" ht="15.75">
      <c r="D616" s="53"/>
      <c r="E616" s="51"/>
      <c r="F616" s="51"/>
      <c r="G616" s="51"/>
      <c r="H616" s="51"/>
      <c r="I616" s="51"/>
      <c r="J616" s="51"/>
      <c r="K616" s="54"/>
    </row>
    <row r="617" spans="4:11" ht="15.75">
      <c r="D617" s="53"/>
      <c r="E617" s="51"/>
      <c r="F617" s="51"/>
      <c r="G617" s="51"/>
      <c r="H617" s="51"/>
      <c r="I617" s="51"/>
      <c r="J617" s="51"/>
      <c r="K617" s="54"/>
    </row>
    <row r="618" spans="4:11" ht="15.75">
      <c r="D618" s="53"/>
      <c r="E618" s="51"/>
      <c r="F618" s="51"/>
      <c r="G618" s="51"/>
      <c r="H618" s="51"/>
      <c r="I618" s="51"/>
      <c r="J618" s="51"/>
      <c r="K618" s="54"/>
    </row>
    <row r="619" spans="4:11" ht="15.75">
      <c r="D619" s="53"/>
      <c r="E619" s="51"/>
      <c r="F619" s="51"/>
      <c r="G619" s="51"/>
      <c r="H619" s="51"/>
      <c r="I619" s="51"/>
      <c r="J619" s="51"/>
      <c r="K619" s="54"/>
    </row>
    <row r="620" spans="4:11" ht="15.75">
      <c r="D620" s="53"/>
      <c r="E620" s="51"/>
      <c r="F620" s="51"/>
      <c r="G620" s="51"/>
      <c r="H620" s="51"/>
      <c r="I620" s="51"/>
      <c r="J620" s="51"/>
      <c r="K620" s="54"/>
    </row>
    <row r="621" spans="4:11" ht="15.75">
      <c r="D621" s="53"/>
      <c r="E621" s="51"/>
      <c r="F621" s="51"/>
      <c r="G621" s="51"/>
      <c r="H621" s="51"/>
      <c r="I621" s="51"/>
      <c r="J621" s="51"/>
      <c r="K621" s="54"/>
    </row>
    <row r="622" spans="4:11" ht="15.75">
      <c r="D622" s="53"/>
      <c r="E622" s="51"/>
      <c r="F622" s="51"/>
      <c r="G622" s="51"/>
      <c r="H622" s="51"/>
      <c r="I622" s="51"/>
      <c r="J622" s="51"/>
      <c r="K622" s="54"/>
    </row>
    <row r="623" spans="4:11" ht="15.75">
      <c r="D623" s="53"/>
      <c r="E623" s="51"/>
      <c r="F623" s="51"/>
      <c r="G623" s="51"/>
      <c r="H623" s="51"/>
      <c r="I623" s="51"/>
      <c r="J623" s="51"/>
      <c r="K623" s="54"/>
    </row>
    <row r="624" spans="4:11" ht="15.75">
      <c r="D624" s="53"/>
      <c r="E624" s="51"/>
      <c r="F624" s="51"/>
      <c r="G624" s="51"/>
      <c r="H624" s="51"/>
      <c r="I624" s="51"/>
      <c r="J624" s="51"/>
      <c r="K624" s="54"/>
    </row>
    <row r="625" spans="4:11" ht="15.75">
      <c r="D625" s="53"/>
      <c r="E625" s="51"/>
      <c r="F625" s="51"/>
      <c r="G625" s="51"/>
      <c r="H625" s="51"/>
      <c r="I625" s="51"/>
      <c r="J625" s="51"/>
      <c r="K625" s="54"/>
    </row>
    <row r="626" spans="4:11" ht="15.75">
      <c r="D626" s="53"/>
      <c r="E626" s="51"/>
      <c r="F626" s="51"/>
      <c r="G626" s="51"/>
      <c r="H626" s="51"/>
      <c r="I626" s="51"/>
      <c r="J626" s="51"/>
      <c r="K626" s="54"/>
    </row>
    <row r="627" spans="4:11" ht="15.75">
      <c r="D627" s="53"/>
      <c r="E627" s="51"/>
      <c r="F627" s="51"/>
      <c r="G627" s="51"/>
      <c r="H627" s="51"/>
      <c r="I627" s="51"/>
      <c r="J627" s="51"/>
      <c r="K627" s="54"/>
    </row>
    <row r="628" spans="4:11" ht="15.75">
      <c r="D628" s="53"/>
      <c r="E628" s="51"/>
      <c r="F628" s="51"/>
      <c r="G628" s="51"/>
      <c r="H628" s="51"/>
      <c r="I628" s="51"/>
      <c r="J628" s="51"/>
      <c r="K628" s="54"/>
    </row>
    <row r="629" spans="4:11" ht="15.75">
      <c r="D629" s="53"/>
      <c r="E629" s="51"/>
      <c r="F629" s="51"/>
      <c r="G629" s="51"/>
      <c r="H629" s="51"/>
      <c r="I629" s="51"/>
      <c r="J629" s="51"/>
      <c r="K629" s="54"/>
    </row>
    <row r="630" spans="4:11" ht="15.75">
      <c r="D630" s="53"/>
      <c r="E630" s="51"/>
      <c r="F630" s="51"/>
      <c r="G630" s="51"/>
      <c r="H630" s="51"/>
      <c r="I630" s="51"/>
      <c r="J630" s="51"/>
      <c r="K630" s="54"/>
    </row>
    <row r="631" spans="4:11" ht="15.75">
      <c r="D631" s="53"/>
      <c r="E631" s="51"/>
      <c r="F631" s="51"/>
      <c r="G631" s="51"/>
      <c r="H631" s="51"/>
      <c r="I631" s="51"/>
      <c r="J631" s="51"/>
      <c r="K631" s="54"/>
    </row>
    <row r="632" spans="4:11" ht="15.75">
      <c r="D632" s="53"/>
      <c r="E632" s="51"/>
      <c r="F632" s="51"/>
      <c r="G632" s="51"/>
      <c r="H632" s="51"/>
      <c r="I632" s="51"/>
      <c r="J632" s="51"/>
      <c r="K632" s="54"/>
    </row>
    <row r="633" spans="4:11" ht="15.75">
      <c r="D633" s="53"/>
      <c r="E633" s="51"/>
      <c r="F633" s="51"/>
      <c r="G633" s="51"/>
      <c r="H633" s="51"/>
      <c r="I633" s="51"/>
      <c r="J633" s="51"/>
      <c r="K633" s="54"/>
    </row>
    <row r="634" spans="4:11" ht="15.75">
      <c r="D634" s="53"/>
      <c r="E634" s="51"/>
      <c r="F634" s="51"/>
      <c r="G634" s="51"/>
      <c r="H634" s="51"/>
      <c r="I634" s="51"/>
      <c r="J634" s="51"/>
      <c r="K634" s="54"/>
    </row>
    <row r="635" spans="4:11" ht="15.75">
      <c r="D635" s="53"/>
      <c r="E635" s="51"/>
      <c r="F635" s="51"/>
      <c r="G635" s="51"/>
      <c r="H635" s="51"/>
      <c r="I635" s="51"/>
      <c r="J635" s="51"/>
      <c r="K635" s="54"/>
    </row>
    <row r="636" spans="4:11" ht="15.75">
      <c r="D636" s="53"/>
      <c r="E636" s="51"/>
      <c r="F636" s="51"/>
      <c r="G636" s="51"/>
      <c r="H636" s="51"/>
      <c r="I636" s="51"/>
      <c r="J636" s="51"/>
      <c r="K636" s="54"/>
    </row>
    <row r="637" spans="4:11" ht="15.75">
      <c r="D637" s="53"/>
      <c r="E637" s="51"/>
      <c r="F637" s="51"/>
      <c r="G637" s="51"/>
      <c r="H637" s="51"/>
      <c r="I637" s="51"/>
      <c r="J637" s="51"/>
      <c r="K637" s="54"/>
    </row>
    <row r="638" spans="4:11" ht="15.75">
      <c r="D638" s="53"/>
      <c r="E638" s="51"/>
      <c r="F638" s="51"/>
      <c r="G638" s="51"/>
      <c r="H638" s="51"/>
      <c r="I638" s="51"/>
      <c r="J638" s="51"/>
      <c r="K638" s="54"/>
    </row>
    <row r="639" spans="4:11" ht="15.75">
      <c r="D639" s="53"/>
      <c r="E639" s="51"/>
      <c r="F639" s="51"/>
      <c r="G639" s="51"/>
      <c r="H639" s="51"/>
      <c r="I639" s="51"/>
      <c r="J639" s="51"/>
      <c r="K639" s="54"/>
    </row>
    <row r="640" spans="4:11" ht="15.75">
      <c r="D640" s="53"/>
      <c r="E640" s="51"/>
      <c r="F640" s="51"/>
      <c r="G640" s="51"/>
      <c r="H640" s="51"/>
      <c r="I640" s="51"/>
      <c r="J640" s="51"/>
      <c r="K640" s="54"/>
    </row>
    <row r="641" spans="4:11" ht="15.75">
      <c r="D641" s="53"/>
      <c r="E641" s="51"/>
      <c r="F641" s="51"/>
      <c r="G641" s="51"/>
      <c r="H641" s="51"/>
      <c r="I641" s="51"/>
      <c r="J641" s="51"/>
      <c r="K641" s="54"/>
    </row>
    <row r="642" spans="4:11" ht="15.75">
      <c r="D642" s="53"/>
      <c r="E642" s="51"/>
      <c r="F642" s="51"/>
      <c r="G642" s="51"/>
      <c r="H642" s="51"/>
      <c r="I642" s="51"/>
      <c r="J642" s="51"/>
      <c r="K642" s="54"/>
    </row>
    <row r="643" spans="4:11" ht="15.75">
      <c r="D643" s="53"/>
      <c r="E643" s="51"/>
      <c r="F643" s="51"/>
      <c r="G643" s="51"/>
      <c r="H643" s="51"/>
      <c r="I643" s="51"/>
      <c r="J643" s="51"/>
      <c r="K643" s="54"/>
    </row>
    <row r="644" spans="4:11" ht="15.75">
      <c r="D644" s="53"/>
      <c r="E644" s="51"/>
      <c r="F644" s="51"/>
      <c r="G644" s="51"/>
      <c r="H644" s="51"/>
      <c r="I644" s="51"/>
      <c r="J644" s="51"/>
      <c r="K644" s="54"/>
    </row>
    <row r="645" spans="4:11" ht="15.75">
      <c r="D645" s="53"/>
      <c r="E645" s="51"/>
      <c r="F645" s="51"/>
      <c r="G645" s="51"/>
      <c r="H645" s="51"/>
      <c r="I645" s="51"/>
      <c r="J645" s="51"/>
      <c r="K645" s="54"/>
    </row>
    <row r="646" spans="4:11" ht="15.75">
      <c r="D646" s="53"/>
      <c r="E646" s="51"/>
      <c r="F646" s="51"/>
      <c r="G646" s="51"/>
      <c r="H646" s="51"/>
      <c r="I646" s="51"/>
      <c r="J646" s="51"/>
      <c r="K646" s="54"/>
    </row>
    <row r="647" spans="4:11" ht="15.75">
      <c r="D647" s="53"/>
      <c r="E647" s="51"/>
      <c r="F647" s="51"/>
      <c r="G647" s="51"/>
      <c r="H647" s="51"/>
      <c r="I647" s="51"/>
      <c r="J647" s="51"/>
      <c r="K647" s="54"/>
    </row>
    <row r="648" spans="4:11" ht="15.75">
      <c r="D648" s="53"/>
      <c r="E648" s="51"/>
      <c r="F648" s="51"/>
      <c r="G648" s="51"/>
      <c r="H648" s="51"/>
      <c r="I648" s="51"/>
      <c r="J648" s="51"/>
      <c r="K648" s="54"/>
    </row>
    <row r="649" spans="4:11" ht="15.75">
      <c r="D649" s="53"/>
      <c r="E649" s="51"/>
      <c r="F649" s="51"/>
      <c r="G649" s="51"/>
      <c r="H649" s="51"/>
      <c r="I649" s="51"/>
      <c r="J649" s="51"/>
      <c r="K649" s="54"/>
    </row>
    <row r="650" spans="4:11" ht="15.75">
      <c r="D650" s="53"/>
      <c r="E650" s="51"/>
      <c r="F650" s="51"/>
      <c r="G650" s="51"/>
      <c r="H650" s="51"/>
      <c r="I650" s="51"/>
      <c r="J650" s="51"/>
      <c r="K650" s="54"/>
    </row>
    <row r="651" spans="4:11" ht="15.75">
      <c r="D651" s="53"/>
      <c r="E651" s="51"/>
      <c r="F651" s="51"/>
      <c r="G651" s="51"/>
      <c r="H651" s="51"/>
      <c r="I651" s="51"/>
      <c r="J651" s="51"/>
      <c r="K651" s="54"/>
    </row>
    <row r="652" spans="4:11" ht="15.75">
      <c r="D652" s="53"/>
      <c r="E652" s="51"/>
      <c r="F652" s="51"/>
      <c r="G652" s="51"/>
      <c r="H652" s="51"/>
      <c r="I652" s="51"/>
      <c r="J652" s="51"/>
      <c r="K652" s="54"/>
    </row>
    <row r="653" spans="4:11" ht="15.75">
      <c r="D653" s="53"/>
      <c r="E653" s="51"/>
      <c r="F653" s="51"/>
      <c r="G653" s="51"/>
      <c r="H653" s="51"/>
      <c r="I653" s="51"/>
      <c r="J653" s="51"/>
      <c r="K653" s="54"/>
    </row>
    <row r="654" spans="4:11" ht="15.75">
      <c r="D654" s="53"/>
      <c r="E654" s="51"/>
      <c r="F654" s="51"/>
      <c r="G654" s="51"/>
      <c r="H654" s="51"/>
      <c r="I654" s="51"/>
      <c r="J654" s="51"/>
      <c r="K654" s="54"/>
    </row>
    <row r="655" spans="4:11" ht="15.75">
      <c r="D655" s="53"/>
      <c r="E655" s="51"/>
      <c r="F655" s="51"/>
      <c r="G655" s="51"/>
      <c r="H655" s="51"/>
      <c r="I655" s="51"/>
      <c r="J655" s="51"/>
      <c r="K655" s="54"/>
    </row>
    <row r="656" spans="4:11" ht="15.75">
      <c r="D656" s="53"/>
      <c r="E656" s="51"/>
      <c r="F656" s="51"/>
      <c r="G656" s="51"/>
      <c r="H656" s="51"/>
      <c r="I656" s="51"/>
      <c r="J656" s="51"/>
      <c r="K656" s="54"/>
    </row>
    <row r="657" spans="4:11" ht="15.75">
      <c r="D657" s="53"/>
      <c r="E657" s="51"/>
      <c r="F657" s="51"/>
      <c r="G657" s="51"/>
      <c r="H657" s="51"/>
      <c r="I657" s="51"/>
      <c r="J657" s="51"/>
      <c r="K657" s="54"/>
    </row>
    <row r="658" spans="4:11" ht="15.75">
      <c r="D658" s="53"/>
      <c r="E658" s="51"/>
      <c r="F658" s="51"/>
      <c r="G658" s="51"/>
      <c r="H658" s="51"/>
      <c r="I658" s="51"/>
      <c r="J658" s="51"/>
      <c r="K658" s="54"/>
    </row>
    <row r="659" spans="4:11" ht="15.75">
      <c r="D659" s="53"/>
      <c r="E659" s="51"/>
      <c r="F659" s="51"/>
      <c r="G659" s="51"/>
      <c r="H659" s="51"/>
      <c r="I659" s="51"/>
      <c r="J659" s="51"/>
      <c r="K659" s="54"/>
    </row>
    <row r="660" spans="4:11" ht="15.75">
      <c r="D660" s="53"/>
      <c r="E660" s="51"/>
      <c r="F660" s="51"/>
      <c r="G660" s="51"/>
      <c r="H660" s="51"/>
      <c r="I660" s="51"/>
      <c r="J660" s="51"/>
      <c r="K660" s="54"/>
    </row>
    <row r="661" spans="4:11" ht="15.75">
      <c r="D661" s="53"/>
      <c r="E661" s="51"/>
      <c r="F661" s="51"/>
      <c r="G661" s="51"/>
      <c r="H661" s="51"/>
      <c r="I661" s="51"/>
      <c r="J661" s="51"/>
      <c r="K661" s="54"/>
    </row>
    <row r="662" spans="4:11" ht="15.75">
      <c r="D662" s="53"/>
      <c r="E662" s="51"/>
      <c r="F662" s="51"/>
      <c r="G662" s="51"/>
      <c r="H662" s="51"/>
      <c r="I662" s="51"/>
      <c r="J662" s="51"/>
      <c r="K662" s="54"/>
    </row>
    <row r="663" spans="4:11" ht="15.75">
      <c r="D663" s="53"/>
      <c r="E663" s="51"/>
      <c r="F663" s="51"/>
      <c r="G663" s="51"/>
      <c r="H663" s="51"/>
      <c r="I663" s="51"/>
      <c r="J663" s="51"/>
      <c r="K663" s="54"/>
    </row>
    <row r="664" spans="4:11" ht="15.75">
      <c r="D664" s="53"/>
      <c r="E664" s="51"/>
      <c r="F664" s="51"/>
      <c r="G664" s="51"/>
      <c r="H664" s="51"/>
      <c r="I664" s="51"/>
      <c r="J664" s="51"/>
      <c r="K664" s="54"/>
    </row>
    <row r="665" spans="4:11" ht="15.75">
      <c r="D665" s="53"/>
      <c r="E665" s="51"/>
      <c r="F665" s="51"/>
      <c r="G665" s="51"/>
      <c r="H665" s="51"/>
      <c r="I665" s="51"/>
      <c r="J665" s="51"/>
      <c r="K665" s="54"/>
    </row>
    <row r="666" spans="4:11" ht="15.75">
      <c r="D666" s="53"/>
      <c r="E666" s="51"/>
      <c r="F666" s="51"/>
      <c r="G666" s="51"/>
      <c r="H666" s="51"/>
      <c r="I666" s="51"/>
      <c r="J666" s="51"/>
      <c r="K666" s="54"/>
    </row>
    <row r="667" spans="4:11" ht="15.75">
      <c r="D667" s="53"/>
      <c r="E667" s="51"/>
      <c r="F667" s="51"/>
      <c r="G667" s="51"/>
      <c r="H667" s="51"/>
      <c r="I667" s="51"/>
      <c r="J667" s="51"/>
      <c r="K667" s="54"/>
    </row>
    <row r="668" spans="4:11" ht="15.75">
      <c r="D668" s="53"/>
      <c r="E668" s="51"/>
      <c r="F668" s="51"/>
      <c r="G668" s="51"/>
      <c r="H668" s="51"/>
      <c r="I668" s="51"/>
      <c r="J668" s="51"/>
      <c r="K668" s="54"/>
    </row>
    <row r="669" spans="4:11" ht="15.75">
      <c r="D669" s="53"/>
      <c r="E669" s="51"/>
      <c r="F669" s="51"/>
      <c r="G669" s="51"/>
      <c r="H669" s="51"/>
      <c r="I669" s="51"/>
      <c r="J669" s="51"/>
      <c r="K669" s="54"/>
    </row>
    <row r="670" spans="4:11" ht="15.75">
      <c r="D670" s="53"/>
      <c r="E670" s="51"/>
      <c r="F670" s="51"/>
      <c r="G670" s="51"/>
      <c r="H670" s="51"/>
      <c r="I670" s="51"/>
      <c r="J670" s="51"/>
      <c r="K670" s="54"/>
    </row>
    <row r="671" spans="4:11" ht="15.75">
      <c r="D671" s="53"/>
      <c r="E671" s="51"/>
      <c r="F671" s="51"/>
      <c r="G671" s="51"/>
      <c r="H671" s="51"/>
      <c r="I671" s="51"/>
      <c r="J671" s="51"/>
      <c r="K671" s="54"/>
    </row>
    <row r="672" spans="4:11" ht="15.75">
      <c r="D672" s="53"/>
      <c r="E672" s="51"/>
      <c r="F672" s="51"/>
      <c r="G672" s="51"/>
      <c r="H672" s="51"/>
      <c r="I672" s="51"/>
      <c r="J672" s="51"/>
      <c r="K672" s="54"/>
    </row>
    <row r="673" spans="4:11" ht="15.75">
      <c r="D673" s="53"/>
      <c r="E673" s="51"/>
      <c r="F673" s="51"/>
      <c r="G673" s="51"/>
      <c r="H673" s="51"/>
      <c r="I673" s="51"/>
      <c r="J673" s="51"/>
      <c r="K673" s="54"/>
    </row>
    <row r="674" spans="4:11" ht="15.75">
      <c r="D674" s="53"/>
      <c r="E674" s="51"/>
      <c r="F674" s="51"/>
      <c r="G674" s="51"/>
      <c r="H674" s="51"/>
      <c r="I674" s="51"/>
      <c r="J674" s="51"/>
      <c r="K674" s="54"/>
    </row>
    <row r="675" spans="4:11" ht="15.75">
      <c r="D675" s="53"/>
      <c r="E675" s="51"/>
      <c r="F675" s="51"/>
      <c r="G675" s="51"/>
      <c r="H675" s="51"/>
      <c r="I675" s="51"/>
      <c r="J675" s="51"/>
      <c r="K675" s="54"/>
    </row>
    <row r="676" spans="4:11" ht="15.75">
      <c r="D676" s="53"/>
      <c r="E676" s="51"/>
      <c r="F676" s="51"/>
      <c r="G676" s="51"/>
      <c r="H676" s="51"/>
      <c r="I676" s="51"/>
      <c r="J676" s="51"/>
      <c r="K676" s="54"/>
    </row>
    <row r="677" spans="4:11" ht="15.75">
      <c r="D677" s="53"/>
      <c r="E677" s="51"/>
      <c r="F677" s="51"/>
      <c r="G677" s="51"/>
      <c r="H677" s="51"/>
      <c r="I677" s="51"/>
      <c r="J677" s="51"/>
      <c r="K677" s="54"/>
    </row>
    <row r="678" spans="4:11" ht="15.75">
      <c r="D678" s="53"/>
      <c r="E678" s="51"/>
      <c r="F678" s="51"/>
      <c r="G678" s="51"/>
      <c r="H678" s="51"/>
      <c r="I678" s="51"/>
      <c r="J678" s="51"/>
      <c r="K678" s="54"/>
    </row>
    <row r="679" spans="4:11" ht="15.75">
      <c r="D679" s="53"/>
      <c r="E679" s="51"/>
      <c r="F679" s="51"/>
      <c r="G679" s="51"/>
      <c r="H679" s="51"/>
      <c r="I679" s="51"/>
      <c r="J679" s="51"/>
      <c r="K679" s="54"/>
    </row>
    <row r="680" spans="4:11" ht="15.75">
      <c r="D680" s="53"/>
      <c r="E680" s="51"/>
      <c r="F680" s="51"/>
      <c r="G680" s="51"/>
      <c r="H680" s="51"/>
      <c r="I680" s="51"/>
      <c r="J680" s="51"/>
      <c r="K680" s="54"/>
    </row>
    <row r="681" spans="4:11" ht="15.75">
      <c r="D681" s="53"/>
      <c r="E681" s="51"/>
      <c r="F681" s="51"/>
      <c r="G681" s="51"/>
      <c r="H681" s="51"/>
      <c r="I681" s="51"/>
      <c r="J681" s="51"/>
      <c r="K681" s="54"/>
    </row>
    <row r="682" spans="4:11" ht="15.75">
      <c r="D682" s="53"/>
      <c r="E682" s="51"/>
      <c r="F682" s="51"/>
      <c r="G682" s="51"/>
      <c r="H682" s="51"/>
      <c r="I682" s="51"/>
      <c r="J682" s="51"/>
      <c r="K682" s="54"/>
    </row>
    <row r="683" spans="4:11" ht="15.75">
      <c r="D683" s="53"/>
      <c r="E683" s="51"/>
      <c r="F683" s="51"/>
      <c r="G683" s="51"/>
      <c r="H683" s="51"/>
      <c r="I683" s="51"/>
      <c r="J683" s="51"/>
      <c r="K683" s="54"/>
    </row>
    <row r="684" spans="4:11" ht="15.75">
      <c r="D684" s="53"/>
      <c r="E684" s="51"/>
      <c r="F684" s="51"/>
      <c r="G684" s="51"/>
      <c r="H684" s="51"/>
      <c r="I684" s="51"/>
      <c r="J684" s="51"/>
      <c r="K684" s="54"/>
    </row>
    <row r="685" spans="4:11" ht="15.75">
      <c r="D685" s="53"/>
      <c r="E685" s="51"/>
      <c r="F685" s="51"/>
      <c r="G685" s="51"/>
      <c r="H685" s="51"/>
      <c r="I685" s="51"/>
      <c r="J685" s="51"/>
      <c r="K685" s="54"/>
    </row>
    <row r="686" spans="4:11" ht="15.75">
      <c r="D686" s="53"/>
      <c r="E686" s="51"/>
      <c r="F686" s="51"/>
      <c r="G686" s="51"/>
      <c r="H686" s="51"/>
      <c r="I686" s="51"/>
      <c r="J686" s="51"/>
      <c r="K686" s="54"/>
    </row>
    <row r="687" spans="4:11" ht="15.75">
      <c r="D687" s="53"/>
      <c r="E687" s="51"/>
      <c r="F687" s="51"/>
      <c r="G687" s="51"/>
      <c r="H687" s="51"/>
      <c r="I687" s="51"/>
      <c r="J687" s="51"/>
      <c r="K687" s="54"/>
    </row>
    <row r="688" spans="4:11" ht="15.75">
      <c r="D688" s="53"/>
      <c r="E688" s="51"/>
      <c r="F688" s="51"/>
      <c r="G688" s="51"/>
      <c r="H688" s="51"/>
      <c r="I688" s="51"/>
      <c r="J688" s="51"/>
      <c r="K688" s="54"/>
    </row>
    <row r="689" spans="4:11" ht="15.75">
      <c r="D689" s="53"/>
      <c r="E689" s="51"/>
      <c r="F689" s="51"/>
      <c r="G689" s="51"/>
      <c r="H689" s="51"/>
      <c r="I689" s="51"/>
      <c r="J689" s="51"/>
      <c r="K689" s="54"/>
    </row>
    <row r="690" spans="4:11" ht="15.75">
      <c r="D690" s="53"/>
      <c r="E690" s="51"/>
      <c r="F690" s="51"/>
      <c r="G690" s="51"/>
      <c r="H690" s="51"/>
      <c r="I690" s="51"/>
      <c r="J690" s="51"/>
      <c r="K690" s="54"/>
    </row>
    <row r="691" spans="4:11" ht="15.75">
      <c r="D691" s="53"/>
      <c r="E691" s="51"/>
      <c r="F691" s="51"/>
      <c r="G691" s="51"/>
      <c r="H691" s="51"/>
      <c r="I691" s="51"/>
      <c r="J691" s="51"/>
      <c r="K691" s="54"/>
    </row>
    <row r="692" spans="4:11" ht="15.75">
      <c r="D692" s="53"/>
      <c r="E692" s="51"/>
      <c r="F692" s="51"/>
      <c r="G692" s="51"/>
      <c r="H692" s="51"/>
      <c r="I692" s="51"/>
      <c r="J692" s="51"/>
      <c r="K692" s="54"/>
    </row>
    <row r="693" spans="4:11" ht="15.75">
      <c r="D693" s="53"/>
      <c r="E693" s="51"/>
      <c r="F693" s="51"/>
      <c r="G693" s="51"/>
      <c r="H693" s="51"/>
      <c r="I693" s="51"/>
      <c r="J693" s="51"/>
      <c r="K693" s="54"/>
    </row>
    <row r="694" spans="4:11" ht="15.75">
      <c r="D694" s="53"/>
      <c r="E694" s="51"/>
      <c r="F694" s="51"/>
      <c r="G694" s="51"/>
      <c r="H694" s="51"/>
      <c r="I694" s="51"/>
      <c r="J694" s="51"/>
      <c r="K694" s="54"/>
    </row>
    <row r="695" spans="4:11" ht="15.75">
      <c r="D695" s="53"/>
      <c r="E695" s="51"/>
      <c r="F695" s="51"/>
      <c r="G695" s="51"/>
      <c r="H695" s="51"/>
      <c r="I695" s="51"/>
      <c r="J695" s="51"/>
      <c r="K695" s="54"/>
    </row>
    <row r="696" spans="4:11" ht="15.75">
      <c r="D696" s="53"/>
      <c r="E696" s="51"/>
      <c r="F696" s="51"/>
      <c r="G696" s="51"/>
      <c r="H696" s="51"/>
      <c r="I696" s="51"/>
      <c r="J696" s="51"/>
      <c r="K696" s="54"/>
    </row>
    <row r="697" spans="4:11" ht="15.75">
      <c r="D697" s="53"/>
      <c r="E697" s="51"/>
      <c r="F697" s="51"/>
      <c r="G697" s="51"/>
      <c r="H697" s="51"/>
      <c r="I697" s="51"/>
      <c r="J697" s="51"/>
      <c r="K697" s="54"/>
    </row>
    <row r="698" spans="4:11" ht="15.75">
      <c r="D698" s="53"/>
      <c r="E698" s="51"/>
      <c r="F698" s="51"/>
      <c r="G698" s="51"/>
      <c r="H698" s="51"/>
      <c r="I698" s="51"/>
      <c r="J698" s="51"/>
      <c r="K698" s="54"/>
    </row>
    <row r="699" spans="4:11" ht="15.75">
      <c r="D699" s="53"/>
      <c r="E699" s="51"/>
      <c r="F699" s="51"/>
      <c r="G699" s="51"/>
      <c r="H699" s="51"/>
      <c r="I699" s="51"/>
      <c r="J699" s="51"/>
      <c r="K699" s="54"/>
    </row>
    <row r="700" spans="4:11" ht="15.75">
      <c r="D700" s="53"/>
      <c r="E700" s="51"/>
      <c r="F700" s="51"/>
      <c r="G700" s="51"/>
      <c r="H700" s="51"/>
      <c r="I700" s="51"/>
      <c r="J700" s="51"/>
      <c r="K700" s="54"/>
    </row>
    <row r="701" spans="4:11" ht="15.75">
      <c r="D701" s="53"/>
      <c r="E701" s="51"/>
      <c r="F701" s="51"/>
      <c r="G701" s="51"/>
      <c r="H701" s="51"/>
      <c r="I701" s="51"/>
      <c r="J701" s="51"/>
      <c r="K701" s="54"/>
    </row>
    <row r="702" spans="4:11" ht="15.75">
      <c r="D702" s="53"/>
      <c r="E702" s="51"/>
      <c r="F702" s="51"/>
      <c r="G702" s="51"/>
      <c r="H702" s="51"/>
      <c r="I702" s="51"/>
      <c r="J702" s="51"/>
      <c r="K702" s="54"/>
    </row>
    <row r="703" spans="4:11" ht="15.75">
      <c r="D703" s="53"/>
      <c r="E703" s="51"/>
      <c r="F703" s="51"/>
      <c r="G703" s="51"/>
      <c r="H703" s="51"/>
      <c r="I703" s="51"/>
      <c r="J703" s="51"/>
      <c r="K703" s="54"/>
    </row>
    <row r="704" spans="4:11" ht="15.75">
      <c r="D704" s="53"/>
      <c r="E704" s="51"/>
      <c r="F704" s="51"/>
      <c r="G704" s="51"/>
      <c r="H704" s="51"/>
      <c r="I704" s="51"/>
      <c r="J704" s="51"/>
      <c r="K704" s="54"/>
    </row>
    <row r="705" spans="4:11" ht="15.75">
      <c r="D705" s="53"/>
      <c r="E705" s="51"/>
      <c r="F705" s="51"/>
      <c r="G705" s="51"/>
      <c r="H705" s="51"/>
      <c r="I705" s="51"/>
      <c r="J705" s="51"/>
      <c r="K705" s="54"/>
    </row>
    <row r="706" spans="4:11" ht="15.75">
      <c r="D706" s="53"/>
      <c r="E706" s="51"/>
      <c r="F706" s="51"/>
      <c r="G706" s="51"/>
      <c r="H706" s="51"/>
      <c r="I706" s="51"/>
      <c r="J706" s="51"/>
      <c r="K706" s="54"/>
    </row>
    <row r="707" spans="4:11" ht="15.75">
      <c r="D707" s="53"/>
      <c r="E707" s="51"/>
      <c r="F707" s="51"/>
      <c r="G707" s="51"/>
      <c r="H707" s="51"/>
      <c r="I707" s="51"/>
      <c r="J707" s="51"/>
      <c r="K707" s="54"/>
    </row>
    <row r="708" spans="4:11" ht="15.75">
      <c r="D708" s="53"/>
      <c r="E708" s="51"/>
      <c r="F708" s="51"/>
      <c r="G708" s="51"/>
      <c r="H708" s="51"/>
      <c r="I708" s="51"/>
      <c r="J708" s="51"/>
      <c r="K708" s="54"/>
    </row>
    <row r="709" spans="4:11" ht="15.75">
      <c r="D709" s="53"/>
      <c r="E709" s="51"/>
      <c r="F709" s="51"/>
      <c r="G709" s="51"/>
      <c r="H709" s="51"/>
      <c r="I709" s="51"/>
      <c r="J709" s="51"/>
      <c r="K709" s="54"/>
    </row>
    <row r="710" spans="4:11" ht="15.75">
      <c r="D710" s="53"/>
      <c r="E710" s="51"/>
      <c r="F710" s="51"/>
      <c r="G710" s="51"/>
      <c r="H710" s="51"/>
      <c r="I710" s="51"/>
      <c r="J710" s="51"/>
      <c r="K710" s="54"/>
    </row>
    <row r="711" spans="4:11" ht="15.75">
      <c r="D711" s="53"/>
      <c r="E711" s="51"/>
      <c r="F711" s="51"/>
      <c r="G711" s="51"/>
      <c r="H711" s="51"/>
      <c r="I711" s="51"/>
      <c r="J711" s="51"/>
      <c r="K711" s="54"/>
    </row>
    <row r="712" spans="4:11" ht="15.75">
      <c r="D712" s="53"/>
      <c r="E712" s="51"/>
      <c r="F712" s="51"/>
      <c r="G712" s="51"/>
      <c r="H712" s="51"/>
      <c r="I712" s="51"/>
      <c r="J712" s="51"/>
      <c r="K712" s="54"/>
    </row>
    <row r="713" spans="4:11" ht="15.75">
      <c r="D713" s="53"/>
      <c r="E713" s="51"/>
      <c r="F713" s="51"/>
      <c r="G713" s="51"/>
      <c r="H713" s="51"/>
      <c r="I713" s="51"/>
      <c r="J713" s="51"/>
      <c r="K713" s="54"/>
    </row>
    <row r="714" spans="4:11" ht="15.75">
      <c r="D714" s="53"/>
      <c r="E714" s="51"/>
      <c r="F714" s="51"/>
      <c r="G714" s="51"/>
      <c r="H714" s="51"/>
      <c r="I714" s="51"/>
      <c r="J714" s="51"/>
      <c r="K714" s="54"/>
    </row>
    <row r="715" spans="4:11" ht="15.75">
      <c r="D715" s="53"/>
      <c r="E715" s="51"/>
      <c r="F715" s="51"/>
      <c r="G715" s="51"/>
      <c r="H715" s="51"/>
      <c r="I715" s="51"/>
      <c r="J715" s="51"/>
      <c r="K715" s="54"/>
    </row>
    <row r="716" spans="4:11" ht="15.75">
      <c r="D716" s="53"/>
      <c r="E716" s="51"/>
      <c r="F716" s="51"/>
      <c r="G716" s="51"/>
      <c r="H716" s="51"/>
      <c r="I716" s="51"/>
      <c r="J716" s="51"/>
      <c r="K716" s="54"/>
    </row>
    <row r="717" spans="4:11" ht="15.75">
      <c r="D717" s="53"/>
      <c r="E717" s="51"/>
      <c r="F717" s="51"/>
      <c r="G717" s="51"/>
      <c r="H717" s="51"/>
      <c r="I717" s="51"/>
      <c r="J717" s="51"/>
      <c r="K717" s="54"/>
    </row>
    <row r="718" spans="4:11" ht="15.75">
      <c r="D718" s="53"/>
      <c r="E718" s="51"/>
      <c r="F718" s="51"/>
      <c r="G718" s="51"/>
      <c r="H718" s="51"/>
      <c r="I718" s="51"/>
      <c r="J718" s="51"/>
      <c r="K718" s="54"/>
    </row>
    <row r="719" spans="4:11" ht="15.75">
      <c r="D719" s="53"/>
      <c r="E719" s="51"/>
      <c r="F719" s="51"/>
      <c r="G719" s="51"/>
      <c r="H719" s="51"/>
      <c r="I719" s="51"/>
      <c r="J719" s="51"/>
      <c r="K719" s="54"/>
    </row>
    <row r="720" spans="4:11" ht="15.75">
      <c r="D720" s="53"/>
      <c r="E720" s="51"/>
      <c r="F720" s="51"/>
      <c r="G720" s="51"/>
      <c r="H720" s="51"/>
      <c r="I720" s="51"/>
      <c r="J720" s="51"/>
      <c r="K720" s="54"/>
    </row>
    <row r="721" spans="4:11" ht="15.75">
      <c r="D721" s="53"/>
      <c r="E721" s="51"/>
      <c r="F721" s="51"/>
      <c r="G721" s="51"/>
      <c r="H721" s="51"/>
      <c r="I721" s="51"/>
      <c r="J721" s="51"/>
      <c r="K721" s="54"/>
    </row>
    <row r="722" spans="4:11" ht="15.75">
      <c r="D722" s="53"/>
      <c r="E722" s="51"/>
      <c r="F722" s="51"/>
      <c r="G722" s="51"/>
      <c r="H722" s="51"/>
      <c r="I722" s="51"/>
      <c r="J722" s="51"/>
      <c r="K722" s="54"/>
    </row>
    <row r="723" spans="4:11" ht="15.75">
      <c r="D723" s="53"/>
      <c r="E723" s="51"/>
      <c r="F723" s="51"/>
      <c r="G723" s="51"/>
      <c r="H723" s="51"/>
      <c r="I723" s="51"/>
      <c r="J723" s="51"/>
      <c r="K723" s="54"/>
    </row>
    <row r="724" spans="4:11" ht="15.75">
      <c r="D724" s="53"/>
      <c r="E724" s="51"/>
      <c r="F724" s="51"/>
      <c r="G724" s="51"/>
      <c r="H724" s="51"/>
      <c r="I724" s="51"/>
      <c r="J724" s="51"/>
      <c r="K724" s="54"/>
    </row>
    <row r="725" spans="4:11" ht="15.75">
      <c r="D725" s="53"/>
      <c r="E725" s="51"/>
      <c r="F725" s="51"/>
      <c r="G725" s="51"/>
      <c r="H725" s="51"/>
      <c r="I725" s="51"/>
      <c r="J725" s="51"/>
      <c r="K725" s="54"/>
    </row>
    <row r="726" spans="4:11" ht="15.75">
      <c r="D726" s="53"/>
      <c r="E726" s="51"/>
      <c r="F726" s="51"/>
      <c r="G726" s="51"/>
      <c r="H726" s="51"/>
      <c r="I726" s="51"/>
      <c r="J726" s="51"/>
      <c r="K726" s="54"/>
    </row>
    <row r="727" spans="4:11" ht="15.75">
      <c r="D727" s="53"/>
      <c r="E727" s="51"/>
      <c r="F727" s="51"/>
      <c r="G727" s="51"/>
      <c r="H727" s="51"/>
      <c r="I727" s="51"/>
      <c r="J727" s="51"/>
      <c r="K727" s="54"/>
    </row>
    <row r="728" spans="4:11" ht="15.75">
      <c r="D728" s="53"/>
      <c r="E728" s="51"/>
      <c r="F728" s="51"/>
      <c r="G728" s="51"/>
      <c r="H728" s="51"/>
      <c r="I728" s="51"/>
      <c r="J728" s="51"/>
      <c r="K728" s="54"/>
    </row>
    <row r="729" spans="4:11" ht="15.75">
      <c r="D729" s="53"/>
      <c r="E729" s="51"/>
      <c r="F729" s="51"/>
      <c r="G729" s="51"/>
      <c r="H729" s="51"/>
      <c r="I729" s="51"/>
      <c r="J729" s="51"/>
      <c r="K729" s="54"/>
    </row>
    <row r="730" spans="4:11" ht="15.75">
      <c r="D730" s="53"/>
      <c r="E730" s="51"/>
      <c r="F730" s="51"/>
      <c r="G730" s="51"/>
      <c r="H730" s="51"/>
      <c r="I730" s="51"/>
      <c r="J730" s="51"/>
      <c r="K730" s="54"/>
    </row>
    <row r="731" spans="4:11" ht="15.75">
      <c r="D731" s="53"/>
      <c r="E731" s="51"/>
      <c r="F731" s="51"/>
      <c r="G731" s="51"/>
      <c r="H731" s="51"/>
      <c r="I731" s="51"/>
      <c r="J731" s="51"/>
      <c r="K731" s="54"/>
    </row>
    <row r="732" spans="4:11" ht="15.75">
      <c r="D732" s="53"/>
      <c r="E732" s="51"/>
      <c r="F732" s="51"/>
      <c r="G732" s="51"/>
      <c r="H732" s="51"/>
      <c r="I732" s="51"/>
      <c r="J732" s="51"/>
      <c r="K732" s="54"/>
    </row>
    <row r="733" spans="4:11" ht="15.75">
      <c r="D733" s="53"/>
      <c r="E733" s="51"/>
      <c r="F733" s="51"/>
      <c r="G733" s="51"/>
      <c r="H733" s="51"/>
      <c r="I733" s="51"/>
      <c r="J733" s="51"/>
      <c r="K733" s="54"/>
    </row>
    <row r="734" spans="4:11" ht="15.75">
      <c r="D734" s="53"/>
      <c r="E734" s="51"/>
      <c r="F734" s="51"/>
      <c r="G734" s="51"/>
      <c r="H734" s="51"/>
      <c r="I734" s="51"/>
      <c r="J734" s="51"/>
      <c r="K734" s="54"/>
    </row>
    <row r="735" spans="4:11" ht="15.75">
      <c r="D735" s="53"/>
      <c r="E735" s="51"/>
      <c r="F735" s="51"/>
      <c r="G735" s="51"/>
      <c r="H735" s="51"/>
      <c r="I735" s="51"/>
      <c r="J735" s="51"/>
      <c r="K735" s="54"/>
    </row>
    <row r="736" spans="4:11" ht="15.75">
      <c r="D736" s="53"/>
      <c r="E736" s="51"/>
      <c r="F736" s="51"/>
      <c r="G736" s="51"/>
      <c r="H736" s="51"/>
      <c r="I736" s="51"/>
      <c r="J736" s="51"/>
      <c r="K736" s="54"/>
    </row>
    <row r="737" spans="4:11" ht="15.75">
      <c r="D737" s="53"/>
      <c r="E737" s="51"/>
      <c r="F737" s="51"/>
      <c r="G737" s="51"/>
      <c r="H737" s="51"/>
      <c r="I737" s="51"/>
      <c r="J737" s="51"/>
      <c r="K737" s="54"/>
    </row>
    <row r="738" spans="4:11" ht="15.75">
      <c r="D738" s="53"/>
      <c r="E738" s="51"/>
      <c r="F738" s="51"/>
      <c r="G738" s="51"/>
      <c r="H738" s="51"/>
      <c r="I738" s="51"/>
      <c r="J738" s="51"/>
      <c r="K738" s="54"/>
    </row>
    <row r="739" spans="4:11" ht="15.75">
      <c r="D739" s="53"/>
      <c r="E739" s="51"/>
      <c r="F739" s="51"/>
      <c r="G739" s="51"/>
      <c r="H739" s="51"/>
      <c r="I739" s="51"/>
      <c r="J739" s="51"/>
      <c r="K739" s="54"/>
    </row>
    <row r="740" spans="4:11" ht="15.75">
      <c r="D740" s="53"/>
      <c r="E740" s="51"/>
      <c r="F740" s="51"/>
      <c r="G740" s="51"/>
      <c r="H740" s="51"/>
      <c r="I740" s="51"/>
      <c r="J740" s="51"/>
      <c r="K740" s="54"/>
    </row>
    <row r="741" spans="4:11" ht="15.75">
      <c r="D741" s="53"/>
      <c r="E741" s="51"/>
      <c r="F741" s="51"/>
      <c r="G741" s="51"/>
      <c r="H741" s="51"/>
      <c r="I741" s="51"/>
      <c r="J741" s="51"/>
      <c r="K741" s="54"/>
    </row>
    <row r="742" spans="4:11" ht="15.75">
      <c r="D742" s="53"/>
      <c r="E742" s="51"/>
      <c r="F742" s="51"/>
      <c r="G742" s="51"/>
      <c r="H742" s="51"/>
      <c r="I742" s="51"/>
      <c r="J742" s="51"/>
      <c r="K742" s="54"/>
    </row>
    <row r="743" spans="4:11" ht="15.75">
      <c r="D743" s="53"/>
      <c r="E743" s="51"/>
      <c r="F743" s="51"/>
      <c r="G743" s="51"/>
      <c r="H743" s="51"/>
      <c r="I743" s="51"/>
      <c r="J743" s="51"/>
      <c r="K743" s="54"/>
    </row>
    <row r="744" spans="4:11" ht="15.75">
      <c r="D744" s="53"/>
      <c r="E744" s="51"/>
      <c r="F744" s="51"/>
      <c r="G744" s="51"/>
      <c r="H744" s="51"/>
      <c r="I744" s="51"/>
      <c r="J744" s="51"/>
      <c r="K744" s="54"/>
    </row>
    <row r="745" spans="4:11" ht="15.75">
      <c r="D745" s="53"/>
      <c r="E745" s="51"/>
      <c r="F745" s="51"/>
      <c r="G745" s="51"/>
      <c r="H745" s="51"/>
      <c r="I745" s="51"/>
      <c r="J745" s="51"/>
      <c r="K745" s="54"/>
    </row>
    <row r="746" spans="4:11" ht="15.75">
      <c r="D746" s="53"/>
      <c r="E746" s="51"/>
      <c r="F746" s="51"/>
      <c r="G746" s="51"/>
      <c r="H746" s="51"/>
      <c r="I746" s="51"/>
      <c r="J746" s="51"/>
      <c r="K746" s="54"/>
    </row>
    <row r="747" spans="4:11" ht="15.75">
      <c r="D747" s="53"/>
      <c r="E747" s="51"/>
      <c r="F747" s="51"/>
      <c r="G747" s="51"/>
      <c r="H747" s="51"/>
      <c r="I747" s="51"/>
      <c r="J747" s="51"/>
      <c r="K747" s="54"/>
    </row>
    <row r="748" spans="4:11" ht="15.75">
      <c r="D748" s="53"/>
      <c r="E748" s="51"/>
      <c r="F748" s="51"/>
      <c r="G748" s="51"/>
      <c r="H748" s="51"/>
      <c r="I748" s="51"/>
      <c r="J748" s="51"/>
      <c r="K748" s="54"/>
    </row>
    <row r="749" spans="4:11" ht="15.75">
      <c r="D749" s="53"/>
      <c r="E749" s="51"/>
      <c r="F749" s="51"/>
      <c r="G749" s="51"/>
      <c r="H749" s="51"/>
      <c r="I749" s="51"/>
      <c r="J749" s="51"/>
      <c r="K749" s="54"/>
    </row>
    <row r="750" spans="4:11" ht="15.75">
      <c r="D750" s="53"/>
      <c r="E750" s="51"/>
      <c r="F750" s="51"/>
      <c r="G750" s="51"/>
      <c r="H750" s="51"/>
      <c r="I750" s="51"/>
      <c r="J750" s="51"/>
      <c r="K750" s="54"/>
    </row>
    <row r="751" spans="4:11" ht="15.75">
      <c r="D751" s="53"/>
      <c r="E751" s="51"/>
      <c r="F751" s="51"/>
      <c r="G751" s="51"/>
      <c r="H751" s="51"/>
      <c r="I751" s="51"/>
      <c r="J751" s="51"/>
      <c r="K751" s="54"/>
    </row>
    <row r="752" spans="4:11" ht="15.75">
      <c r="D752" s="53"/>
      <c r="E752" s="51"/>
      <c r="F752" s="51"/>
      <c r="G752" s="51"/>
      <c r="H752" s="51"/>
      <c r="I752" s="51"/>
      <c r="J752" s="51"/>
      <c r="K752" s="54"/>
    </row>
    <row r="753" spans="4:11" ht="15.75">
      <c r="D753" s="53"/>
      <c r="E753" s="51"/>
      <c r="F753" s="51"/>
      <c r="G753" s="51"/>
      <c r="H753" s="51"/>
      <c r="I753" s="51"/>
      <c r="J753" s="51"/>
      <c r="K753" s="54"/>
    </row>
    <row r="754" spans="4:11" ht="15.75">
      <c r="D754" s="53"/>
      <c r="E754" s="51"/>
      <c r="F754" s="51"/>
      <c r="G754" s="51"/>
      <c r="H754" s="51"/>
      <c r="I754" s="51"/>
      <c r="J754" s="51"/>
      <c r="K754" s="54"/>
    </row>
    <row r="755" spans="4:11" ht="15.75">
      <c r="D755" s="53"/>
      <c r="E755" s="51"/>
      <c r="F755" s="51"/>
      <c r="G755" s="51"/>
      <c r="H755" s="51"/>
      <c r="I755" s="51"/>
      <c r="J755" s="51"/>
      <c r="K755" s="54"/>
    </row>
    <row r="756" spans="4:11" ht="15.75">
      <c r="D756" s="53"/>
      <c r="E756" s="51"/>
      <c r="F756" s="51"/>
      <c r="G756" s="51"/>
      <c r="H756" s="51"/>
      <c r="I756" s="51"/>
      <c r="J756" s="51"/>
      <c r="K756" s="54"/>
    </row>
    <row r="757" spans="4:11" ht="15.75">
      <c r="D757" s="53"/>
      <c r="E757" s="51"/>
      <c r="F757" s="51"/>
      <c r="G757" s="51"/>
      <c r="H757" s="51"/>
      <c r="I757" s="51"/>
      <c r="J757" s="51"/>
      <c r="K757" s="54"/>
    </row>
    <row r="758" spans="4:11" ht="15.75">
      <c r="D758" s="53"/>
      <c r="E758" s="51"/>
      <c r="F758" s="51"/>
      <c r="G758" s="51"/>
      <c r="H758" s="51"/>
      <c r="I758" s="51"/>
      <c r="J758" s="51"/>
      <c r="K758" s="54"/>
    </row>
    <row r="759" spans="4:11" ht="15.75">
      <c r="D759" s="53"/>
      <c r="E759" s="51"/>
      <c r="F759" s="51"/>
      <c r="G759" s="51"/>
      <c r="H759" s="51"/>
      <c r="I759" s="51"/>
      <c r="J759" s="51"/>
      <c r="K759" s="54"/>
    </row>
    <row r="760" spans="4:11" ht="15.75">
      <c r="D760" s="53"/>
      <c r="E760" s="51"/>
      <c r="F760" s="51"/>
      <c r="G760" s="51"/>
      <c r="H760" s="51"/>
      <c r="I760" s="51"/>
      <c r="J760" s="51"/>
      <c r="K760" s="54"/>
    </row>
    <row r="761" spans="4:11" ht="15.75">
      <c r="D761" s="53"/>
      <c r="E761" s="51"/>
      <c r="F761" s="51"/>
      <c r="G761" s="51"/>
      <c r="H761" s="51"/>
      <c r="I761" s="51"/>
      <c r="J761" s="51"/>
      <c r="K761" s="54"/>
    </row>
    <row r="762" spans="4:11" ht="15.75">
      <c r="D762" s="53"/>
      <c r="E762" s="51"/>
      <c r="F762" s="51"/>
      <c r="G762" s="51"/>
      <c r="H762" s="51"/>
      <c r="I762" s="51"/>
      <c r="J762" s="51"/>
      <c r="K762" s="54"/>
    </row>
    <row r="763" spans="4:11" ht="15.75">
      <c r="D763" s="53"/>
      <c r="E763" s="51"/>
      <c r="F763" s="51"/>
      <c r="G763" s="51"/>
      <c r="H763" s="51"/>
      <c r="I763" s="51"/>
      <c r="J763" s="51"/>
      <c r="K763" s="54"/>
    </row>
    <row r="764" spans="4:11" ht="15.75">
      <c r="D764" s="53"/>
      <c r="E764" s="51"/>
      <c r="F764" s="51"/>
      <c r="G764" s="51"/>
      <c r="H764" s="51"/>
      <c r="I764" s="51"/>
      <c r="J764" s="51"/>
      <c r="K764" s="54"/>
    </row>
    <row r="765" spans="4:11" ht="15.75">
      <c r="D765" s="53"/>
      <c r="E765" s="51"/>
      <c r="F765" s="51"/>
      <c r="G765" s="51"/>
      <c r="H765" s="51"/>
      <c r="I765" s="51"/>
      <c r="J765" s="51"/>
      <c r="K765" s="54"/>
    </row>
    <row r="766" spans="4:11" ht="15.75">
      <c r="D766" s="53"/>
      <c r="E766" s="51"/>
      <c r="F766" s="51"/>
      <c r="G766" s="51"/>
      <c r="H766" s="51"/>
      <c r="I766" s="51"/>
      <c r="J766" s="51"/>
      <c r="K766" s="54"/>
    </row>
    <row r="767" spans="4:11" ht="15.75">
      <c r="D767" s="53"/>
      <c r="E767" s="51"/>
      <c r="F767" s="51"/>
      <c r="G767" s="51"/>
      <c r="H767" s="51"/>
      <c r="I767" s="51"/>
      <c r="J767" s="51"/>
      <c r="K767" s="54"/>
    </row>
    <row r="768" spans="4:11" ht="15.75">
      <c r="D768" s="53"/>
      <c r="E768" s="51"/>
      <c r="F768" s="51"/>
      <c r="G768" s="51"/>
      <c r="H768" s="51"/>
      <c r="I768" s="51"/>
      <c r="J768" s="51"/>
      <c r="K768" s="54"/>
    </row>
    <row r="769" spans="4:11" ht="15.75">
      <c r="D769" s="53"/>
      <c r="E769" s="51"/>
      <c r="F769" s="51"/>
      <c r="G769" s="51"/>
      <c r="H769" s="51"/>
      <c r="I769" s="51"/>
      <c r="J769" s="51"/>
      <c r="K769" s="54"/>
    </row>
    <row r="770" spans="4:11" ht="15.75">
      <c r="D770" s="53"/>
      <c r="E770" s="51"/>
      <c r="F770" s="51"/>
      <c r="G770" s="51"/>
      <c r="H770" s="51"/>
      <c r="I770" s="51"/>
      <c r="J770" s="51"/>
      <c r="K770" s="54"/>
    </row>
    <row r="771" spans="4:11" ht="15.75">
      <c r="D771" s="53"/>
      <c r="E771" s="51"/>
      <c r="F771" s="51"/>
      <c r="G771" s="51"/>
      <c r="H771" s="51"/>
      <c r="I771" s="51"/>
      <c r="J771" s="51"/>
      <c r="K771" s="54"/>
    </row>
    <row r="772" spans="4:11" ht="15.75">
      <c r="D772" s="53"/>
      <c r="E772" s="51"/>
      <c r="F772" s="51"/>
      <c r="G772" s="51"/>
      <c r="H772" s="51"/>
      <c r="I772" s="51"/>
      <c r="J772" s="51"/>
      <c r="K772" s="54"/>
    </row>
    <row r="773" spans="4:11" ht="15.75">
      <c r="D773" s="53"/>
      <c r="E773" s="51"/>
      <c r="F773" s="51"/>
      <c r="G773" s="51"/>
      <c r="H773" s="51"/>
      <c r="I773" s="51"/>
      <c r="J773" s="51"/>
      <c r="K773" s="54"/>
    </row>
    <row r="774" spans="4:11" ht="15.75">
      <c r="D774" s="53"/>
      <c r="E774" s="51"/>
      <c r="F774" s="51"/>
      <c r="G774" s="51"/>
      <c r="H774" s="51"/>
      <c r="I774" s="51"/>
      <c r="J774" s="51"/>
      <c r="K774" s="54"/>
    </row>
    <row r="775" spans="4:11" ht="15.75">
      <c r="D775" s="53"/>
      <c r="E775" s="51"/>
      <c r="F775" s="51"/>
      <c r="G775" s="51"/>
      <c r="H775" s="51"/>
      <c r="I775" s="51"/>
      <c r="J775" s="51"/>
      <c r="K775" s="54"/>
    </row>
    <row r="776" spans="4:11" ht="15.75">
      <c r="D776" s="53"/>
      <c r="E776" s="51"/>
      <c r="F776" s="51"/>
      <c r="G776" s="51"/>
      <c r="H776" s="51"/>
      <c r="I776" s="51"/>
      <c r="J776" s="51"/>
      <c r="K776" s="54"/>
    </row>
    <row r="777" spans="4:11" ht="15.75">
      <c r="D777" s="53"/>
      <c r="E777" s="51"/>
      <c r="F777" s="51"/>
      <c r="G777" s="51"/>
      <c r="H777" s="51"/>
      <c r="I777" s="51"/>
      <c r="J777" s="51"/>
      <c r="K777" s="54"/>
    </row>
    <row r="778" spans="4:11" ht="15.75">
      <c r="D778" s="53"/>
      <c r="E778" s="51"/>
      <c r="F778" s="51"/>
      <c r="G778" s="51"/>
      <c r="H778" s="51"/>
      <c r="I778" s="51"/>
      <c r="J778" s="51"/>
      <c r="K778" s="54"/>
    </row>
    <row r="779" spans="4:11" ht="15.75">
      <c r="D779" s="53"/>
      <c r="E779" s="51"/>
      <c r="F779" s="51"/>
      <c r="G779" s="51"/>
      <c r="H779" s="51"/>
      <c r="I779" s="51"/>
      <c r="J779" s="51"/>
      <c r="K779" s="54"/>
    </row>
    <row r="780" spans="4:11" ht="15.75">
      <c r="D780" s="53"/>
      <c r="E780" s="51"/>
      <c r="F780" s="51"/>
      <c r="G780" s="51"/>
      <c r="H780" s="51"/>
      <c r="I780" s="51"/>
      <c r="J780" s="51"/>
      <c r="K780" s="54"/>
    </row>
    <row r="781" spans="4:11" ht="15.75">
      <c r="D781" s="53"/>
      <c r="E781" s="51"/>
      <c r="F781" s="51"/>
      <c r="G781" s="51"/>
      <c r="H781" s="51"/>
      <c r="I781" s="51"/>
      <c r="J781" s="51"/>
      <c r="K781" s="54"/>
    </row>
    <row r="782" spans="4:11" ht="15.75">
      <c r="D782" s="53"/>
      <c r="E782" s="51"/>
      <c r="F782" s="51"/>
      <c r="G782" s="51"/>
      <c r="H782" s="51"/>
      <c r="I782" s="51"/>
      <c r="J782" s="51"/>
      <c r="K782" s="54"/>
    </row>
    <row r="783" spans="4:11" ht="15.75">
      <c r="D783" s="53"/>
      <c r="E783" s="51"/>
      <c r="F783" s="51"/>
      <c r="G783" s="51"/>
      <c r="H783" s="51"/>
      <c r="I783" s="51"/>
      <c r="J783" s="51"/>
      <c r="K783" s="54"/>
    </row>
    <row r="784" spans="4:11" ht="15.75">
      <c r="D784" s="53"/>
      <c r="E784" s="51"/>
      <c r="F784" s="51"/>
      <c r="G784" s="51"/>
      <c r="H784" s="51"/>
      <c r="I784" s="51"/>
      <c r="J784" s="51"/>
      <c r="K784" s="54"/>
    </row>
    <row r="785" spans="4:11" ht="15.75">
      <c r="D785" s="53"/>
      <c r="E785" s="51"/>
      <c r="F785" s="51"/>
      <c r="G785" s="51"/>
      <c r="H785" s="51"/>
      <c r="I785" s="51"/>
      <c r="J785" s="51"/>
      <c r="K785" s="54"/>
    </row>
    <row r="786" spans="4:11" ht="15.75">
      <c r="D786" s="53"/>
      <c r="E786" s="51"/>
      <c r="F786" s="51"/>
      <c r="G786" s="51"/>
      <c r="H786" s="51"/>
      <c r="I786" s="51"/>
      <c r="J786" s="51"/>
      <c r="K786" s="54"/>
    </row>
    <row r="787" spans="4:11" ht="15.75">
      <c r="D787" s="53"/>
      <c r="E787" s="51"/>
      <c r="F787" s="51"/>
      <c r="G787" s="51"/>
      <c r="H787" s="51"/>
      <c r="I787" s="51"/>
      <c r="J787" s="51"/>
      <c r="K787" s="54"/>
    </row>
    <row r="788" spans="4:11" ht="15.75">
      <c r="D788" s="53"/>
      <c r="E788" s="51"/>
      <c r="F788" s="51"/>
      <c r="G788" s="51"/>
      <c r="H788" s="51"/>
      <c r="I788" s="51"/>
      <c r="J788" s="51"/>
      <c r="K788" s="54"/>
    </row>
    <row r="789" spans="4:11" ht="15.75">
      <c r="D789" s="53"/>
      <c r="E789" s="51"/>
      <c r="F789" s="51"/>
      <c r="G789" s="51"/>
      <c r="H789" s="51"/>
      <c r="I789" s="51"/>
      <c r="J789" s="51"/>
      <c r="K789" s="54"/>
    </row>
    <row r="790" spans="4:11" ht="15.75">
      <c r="D790" s="53"/>
      <c r="E790" s="51"/>
      <c r="F790" s="51"/>
      <c r="G790" s="51"/>
      <c r="H790" s="51"/>
      <c r="I790" s="51"/>
      <c r="J790" s="51"/>
      <c r="K790" s="54"/>
    </row>
    <row r="791" spans="4:11" ht="15.75">
      <c r="D791" s="53"/>
      <c r="E791" s="51"/>
      <c r="F791" s="51"/>
      <c r="G791" s="51"/>
      <c r="H791" s="51"/>
      <c r="I791" s="51"/>
      <c r="J791" s="51"/>
      <c r="K791" s="54"/>
    </row>
    <row r="792" spans="4:11" ht="15.75">
      <c r="D792" s="53"/>
      <c r="E792" s="51"/>
      <c r="F792" s="51"/>
      <c r="G792" s="51"/>
      <c r="H792" s="51"/>
      <c r="I792" s="51"/>
      <c r="J792" s="51"/>
      <c r="K792" s="54"/>
    </row>
    <row r="793" spans="4:11" ht="15.75">
      <c r="D793" s="53"/>
      <c r="E793" s="51"/>
      <c r="F793" s="51"/>
      <c r="G793" s="51"/>
      <c r="H793" s="51"/>
      <c r="I793" s="51"/>
      <c r="J793" s="51"/>
      <c r="K793" s="54"/>
    </row>
    <row r="794" spans="4:11" ht="15.75">
      <c r="D794" s="53"/>
      <c r="E794" s="51"/>
      <c r="F794" s="51"/>
      <c r="G794" s="51"/>
      <c r="H794" s="51"/>
      <c r="I794" s="51"/>
      <c r="J794" s="51"/>
      <c r="K794" s="54"/>
    </row>
    <row r="795" spans="4:11" ht="15.75">
      <c r="D795" s="53"/>
      <c r="E795" s="51"/>
      <c r="F795" s="51"/>
      <c r="G795" s="51"/>
      <c r="H795" s="51"/>
      <c r="I795" s="51"/>
      <c r="J795" s="51"/>
      <c r="K795" s="54"/>
    </row>
    <row r="796" spans="4:11" ht="15.75">
      <c r="D796" s="53"/>
      <c r="E796" s="51"/>
      <c r="F796" s="51"/>
      <c r="G796" s="51"/>
      <c r="H796" s="51"/>
      <c r="I796" s="51"/>
      <c r="J796" s="51"/>
      <c r="K796" s="54"/>
    </row>
    <row r="797" spans="4:11" ht="15.75">
      <c r="D797" s="53"/>
      <c r="E797" s="51"/>
      <c r="F797" s="51"/>
      <c r="G797" s="51"/>
      <c r="H797" s="51"/>
      <c r="I797" s="51"/>
      <c r="J797" s="51"/>
      <c r="K797" s="54"/>
    </row>
    <row r="798" spans="4:11" ht="15.75">
      <c r="D798" s="53"/>
      <c r="E798" s="51"/>
      <c r="F798" s="51"/>
      <c r="G798" s="51"/>
      <c r="H798" s="51"/>
      <c r="I798" s="51"/>
      <c r="J798" s="51"/>
      <c r="K798" s="54"/>
    </row>
    <row r="799" spans="4:11" ht="15.75">
      <c r="D799" s="53"/>
      <c r="E799" s="51"/>
      <c r="F799" s="51"/>
      <c r="G799" s="51"/>
      <c r="H799" s="51"/>
      <c r="I799" s="51"/>
      <c r="J799" s="51"/>
      <c r="K799" s="54"/>
    </row>
    <row r="800" spans="4:11" ht="15.75">
      <c r="D800" s="53"/>
      <c r="E800" s="51"/>
      <c r="F800" s="51"/>
      <c r="G800" s="51"/>
      <c r="H800" s="51"/>
      <c r="I800" s="51"/>
      <c r="J800" s="51"/>
      <c r="K800" s="54"/>
    </row>
    <row r="801" spans="4:11" ht="15.75">
      <c r="D801" s="53"/>
      <c r="E801" s="51"/>
      <c r="F801" s="51"/>
      <c r="G801" s="51"/>
      <c r="H801" s="51"/>
      <c r="I801" s="51"/>
      <c r="J801" s="51"/>
      <c r="K801" s="54"/>
    </row>
    <row r="802" spans="4:11" ht="15.75">
      <c r="D802" s="53"/>
      <c r="E802" s="51"/>
      <c r="F802" s="51"/>
      <c r="G802" s="51"/>
      <c r="H802" s="51"/>
      <c r="I802" s="51"/>
      <c r="J802" s="51"/>
      <c r="K802" s="54"/>
    </row>
    <row r="803" spans="4:11" ht="15.75">
      <c r="D803" s="53"/>
      <c r="E803" s="51"/>
      <c r="F803" s="51"/>
      <c r="G803" s="51"/>
      <c r="H803" s="51"/>
      <c r="I803" s="51"/>
      <c r="J803" s="51"/>
      <c r="K803" s="54"/>
    </row>
    <row r="804" spans="4:11" ht="15.75">
      <c r="D804" s="53"/>
      <c r="E804" s="51"/>
      <c r="F804" s="51"/>
      <c r="G804" s="51"/>
      <c r="H804" s="51"/>
      <c r="I804" s="51"/>
      <c r="J804" s="51"/>
      <c r="K804" s="54"/>
    </row>
    <row r="805" spans="4:11" ht="15.75">
      <c r="D805" s="53"/>
      <c r="E805" s="51"/>
      <c r="F805" s="51"/>
      <c r="G805" s="51"/>
      <c r="H805" s="51"/>
      <c r="I805" s="51"/>
      <c r="J805" s="51"/>
      <c r="K805" s="54"/>
    </row>
    <row r="806" spans="4:11" ht="15.75">
      <c r="D806" s="53"/>
      <c r="E806" s="51"/>
      <c r="F806" s="51"/>
      <c r="G806" s="51"/>
      <c r="H806" s="51"/>
      <c r="I806" s="51"/>
      <c r="J806" s="51"/>
      <c r="K806" s="54"/>
    </row>
    <row r="807" spans="4:11" ht="15.75">
      <c r="D807" s="53"/>
      <c r="E807" s="51"/>
      <c r="F807" s="51"/>
      <c r="G807" s="51"/>
      <c r="H807" s="51"/>
      <c r="I807" s="51"/>
      <c r="J807" s="51"/>
      <c r="K807" s="54"/>
    </row>
    <row r="808" spans="4:11" ht="15.75">
      <c r="D808" s="53"/>
      <c r="E808" s="51"/>
      <c r="F808" s="51"/>
      <c r="G808" s="51"/>
      <c r="H808" s="51"/>
      <c r="I808" s="51"/>
      <c r="J808" s="51"/>
      <c r="K808" s="54"/>
    </row>
    <row r="809" spans="4:11" ht="15.75">
      <c r="D809" s="53"/>
      <c r="E809" s="51"/>
      <c r="F809" s="51"/>
      <c r="G809" s="51"/>
      <c r="H809" s="51"/>
      <c r="I809" s="51"/>
      <c r="J809" s="51"/>
      <c r="K809" s="54"/>
    </row>
    <row r="810" spans="4:11" ht="15.75">
      <c r="D810" s="53"/>
      <c r="E810" s="51"/>
      <c r="F810" s="51"/>
      <c r="G810" s="51"/>
      <c r="H810" s="51"/>
      <c r="I810" s="51"/>
      <c r="J810" s="51"/>
      <c r="K810" s="54"/>
    </row>
    <row r="811" spans="4:11" ht="15.75">
      <c r="D811" s="53"/>
      <c r="E811" s="51"/>
      <c r="F811" s="51"/>
      <c r="G811" s="51"/>
      <c r="H811" s="51"/>
      <c r="I811" s="51"/>
      <c r="J811" s="51"/>
      <c r="K811" s="54"/>
    </row>
    <row r="812" spans="4:11" ht="15.75">
      <c r="D812" s="53"/>
      <c r="E812" s="51"/>
      <c r="F812" s="51"/>
      <c r="G812" s="51"/>
      <c r="H812" s="51"/>
      <c r="I812" s="51"/>
      <c r="J812" s="51"/>
      <c r="K812" s="54"/>
    </row>
    <row r="813" spans="4:11" ht="15.75">
      <c r="D813" s="53"/>
      <c r="E813" s="51"/>
      <c r="F813" s="51"/>
      <c r="G813" s="51"/>
      <c r="H813" s="51"/>
      <c r="I813" s="51"/>
      <c r="J813" s="51"/>
      <c r="K813" s="54"/>
    </row>
    <row r="814" spans="4:11" ht="15.75">
      <c r="D814" s="53"/>
      <c r="E814" s="51"/>
      <c r="F814" s="51"/>
      <c r="G814" s="51"/>
      <c r="H814" s="51"/>
      <c r="I814" s="51"/>
      <c r="J814" s="51"/>
      <c r="K814" s="54"/>
    </row>
    <row r="815" spans="4:11" ht="15.75">
      <c r="D815" s="53"/>
      <c r="E815" s="51"/>
      <c r="F815" s="51"/>
      <c r="G815" s="51"/>
      <c r="H815" s="51"/>
      <c r="I815" s="51"/>
      <c r="J815" s="51"/>
      <c r="K815" s="54"/>
    </row>
    <row r="816" spans="4:11" ht="15.75">
      <c r="D816" s="53"/>
      <c r="E816" s="51"/>
      <c r="F816" s="51"/>
      <c r="G816" s="51"/>
      <c r="H816" s="51"/>
      <c r="I816" s="51"/>
      <c r="J816" s="51"/>
      <c r="K816" s="54"/>
    </row>
    <row r="817" spans="4:11" ht="15.75">
      <c r="D817" s="53"/>
      <c r="E817" s="51"/>
      <c r="F817" s="51"/>
      <c r="G817" s="51"/>
      <c r="H817" s="51"/>
      <c r="I817" s="51"/>
      <c r="J817" s="51"/>
      <c r="K817" s="54"/>
    </row>
    <row r="818" spans="4:11" ht="15.75">
      <c r="D818" s="53"/>
      <c r="E818" s="51"/>
      <c r="F818" s="51"/>
      <c r="G818" s="51"/>
      <c r="H818" s="51"/>
      <c r="I818" s="51"/>
      <c r="J818" s="51"/>
      <c r="K818" s="54"/>
    </row>
    <row r="819" spans="4:11" ht="15.75">
      <c r="D819" s="53"/>
      <c r="E819" s="51"/>
      <c r="F819" s="51"/>
      <c r="G819" s="51"/>
      <c r="H819" s="51"/>
      <c r="I819" s="51"/>
      <c r="J819" s="51"/>
      <c r="K819" s="54"/>
    </row>
    <row r="820" spans="4:11" ht="15.75">
      <c r="D820" s="53"/>
      <c r="E820" s="51"/>
      <c r="F820" s="51"/>
      <c r="G820" s="51"/>
      <c r="H820" s="51"/>
      <c r="I820" s="51"/>
      <c r="J820" s="51"/>
      <c r="K820" s="54"/>
    </row>
    <row r="821" spans="4:11" ht="15.75">
      <c r="D821" s="53"/>
      <c r="E821" s="51"/>
      <c r="F821" s="51"/>
      <c r="G821" s="51"/>
      <c r="H821" s="51"/>
      <c r="I821" s="51"/>
      <c r="J821" s="51"/>
      <c r="K821" s="54"/>
    </row>
    <row r="822" spans="4:11" ht="15.75">
      <c r="D822" s="53"/>
      <c r="E822" s="51"/>
      <c r="F822" s="51"/>
      <c r="G822" s="51"/>
      <c r="H822" s="51"/>
      <c r="I822" s="51"/>
      <c r="J822" s="51"/>
      <c r="K822" s="54"/>
    </row>
    <row r="823" spans="4:11" ht="15.75">
      <c r="D823" s="53"/>
      <c r="E823" s="51"/>
      <c r="F823" s="51"/>
      <c r="G823" s="51"/>
      <c r="H823" s="51"/>
      <c r="I823" s="51"/>
      <c r="J823" s="51"/>
      <c r="K823" s="54"/>
    </row>
    <row r="824" spans="4:11" ht="15.75">
      <c r="D824" s="53"/>
      <c r="E824" s="51"/>
      <c r="F824" s="51"/>
      <c r="G824" s="51"/>
      <c r="H824" s="51"/>
      <c r="I824" s="51"/>
      <c r="J824" s="51"/>
      <c r="K824" s="54"/>
    </row>
    <row r="825" spans="4:11" ht="15.75">
      <c r="D825" s="53"/>
      <c r="E825" s="51"/>
      <c r="F825" s="51"/>
      <c r="G825" s="51"/>
      <c r="H825" s="51"/>
      <c r="I825" s="51"/>
      <c r="J825" s="51"/>
      <c r="K825" s="54"/>
    </row>
    <row r="826" spans="4:11" ht="15.75">
      <c r="D826" s="53"/>
      <c r="E826" s="51"/>
      <c r="F826" s="51"/>
      <c r="G826" s="51"/>
      <c r="H826" s="51"/>
      <c r="I826" s="51"/>
      <c r="J826" s="51"/>
      <c r="K826" s="54"/>
    </row>
    <row r="827" spans="4:11" ht="15.75">
      <c r="D827" s="53"/>
      <c r="E827" s="51"/>
      <c r="F827" s="51"/>
      <c r="G827" s="51"/>
      <c r="H827" s="51"/>
      <c r="I827" s="51"/>
      <c r="J827" s="51"/>
      <c r="K827" s="54"/>
    </row>
    <row r="828" spans="4:11" ht="15.75">
      <c r="D828" s="53"/>
      <c r="E828" s="51"/>
      <c r="F828" s="51"/>
      <c r="G828" s="51"/>
      <c r="H828" s="51"/>
      <c r="I828" s="51"/>
      <c r="J828" s="51"/>
      <c r="K828" s="54"/>
    </row>
    <row r="829" spans="4:11" ht="15.75">
      <c r="D829" s="53"/>
      <c r="E829" s="51"/>
      <c r="F829" s="51"/>
      <c r="G829" s="51"/>
      <c r="H829" s="51"/>
      <c r="I829" s="51"/>
      <c r="J829" s="51"/>
      <c r="K829" s="54"/>
    </row>
    <row r="830" spans="4:11" ht="15.75">
      <c r="D830" s="53"/>
      <c r="E830" s="51"/>
      <c r="F830" s="51"/>
      <c r="G830" s="51"/>
      <c r="H830" s="51"/>
      <c r="I830" s="51"/>
      <c r="J830" s="51"/>
      <c r="K830" s="54"/>
    </row>
    <row r="831" spans="4:11" ht="15.75">
      <c r="D831" s="53"/>
      <c r="E831" s="51"/>
      <c r="F831" s="51"/>
      <c r="G831" s="51"/>
      <c r="H831" s="51"/>
      <c r="I831" s="51"/>
      <c r="J831" s="51"/>
      <c r="K831" s="54"/>
    </row>
    <row r="832" spans="4:11" ht="15.75">
      <c r="D832" s="53"/>
      <c r="E832" s="51"/>
      <c r="F832" s="51"/>
      <c r="G832" s="51"/>
      <c r="H832" s="51"/>
      <c r="I832" s="51"/>
      <c r="J832" s="51"/>
      <c r="K832" s="54"/>
    </row>
    <row r="833" spans="4:11" ht="15.75">
      <c r="D833" s="53"/>
      <c r="E833" s="51"/>
      <c r="F833" s="51"/>
      <c r="G833" s="51"/>
      <c r="H833" s="51"/>
      <c r="I833" s="51"/>
      <c r="J833" s="51"/>
      <c r="K833" s="54"/>
    </row>
    <row r="834" spans="4:11" ht="15.75">
      <c r="D834" s="53"/>
      <c r="E834" s="51"/>
      <c r="F834" s="51"/>
      <c r="G834" s="51"/>
      <c r="H834" s="51"/>
      <c r="I834" s="51"/>
      <c r="J834" s="51"/>
      <c r="K834" s="54"/>
    </row>
    <row r="835" spans="4:11" ht="15.75">
      <c r="D835" s="53"/>
      <c r="E835" s="51"/>
      <c r="F835" s="51"/>
      <c r="G835" s="51"/>
      <c r="H835" s="51"/>
      <c r="I835" s="51"/>
      <c r="J835" s="51"/>
      <c r="K835" s="54"/>
    </row>
    <row r="836" spans="4:11" ht="15.75">
      <c r="D836" s="53"/>
      <c r="E836" s="51"/>
      <c r="F836" s="51"/>
      <c r="G836" s="51"/>
      <c r="H836" s="51"/>
      <c r="I836" s="51"/>
      <c r="J836" s="51"/>
      <c r="K836" s="54"/>
    </row>
    <row r="837" spans="4:11" ht="15.75">
      <c r="D837" s="53"/>
      <c r="E837" s="51"/>
      <c r="F837" s="51"/>
      <c r="G837" s="51"/>
      <c r="H837" s="51"/>
      <c r="I837" s="51"/>
      <c r="J837" s="51"/>
      <c r="K837" s="54"/>
    </row>
    <row r="838" spans="4:11" ht="15.75">
      <c r="D838" s="53"/>
      <c r="E838" s="51"/>
      <c r="F838" s="51"/>
      <c r="G838" s="51"/>
      <c r="H838" s="51"/>
      <c r="I838" s="51"/>
      <c r="J838" s="51"/>
      <c r="K838" s="54"/>
    </row>
    <row r="839" spans="4:11" ht="15.75">
      <c r="D839" s="53"/>
      <c r="E839" s="51"/>
      <c r="F839" s="51"/>
      <c r="G839" s="51"/>
      <c r="H839" s="51"/>
      <c r="I839" s="51"/>
      <c r="J839" s="51"/>
      <c r="K839" s="54"/>
    </row>
  </sheetData>
  <sheetProtection/>
  <mergeCells count="383">
    <mergeCell ref="N98:N99"/>
    <mergeCell ref="D108:D109"/>
    <mergeCell ref="N137:N138"/>
    <mergeCell ref="N214:N215"/>
    <mergeCell ref="N216:N217"/>
    <mergeCell ref="D216:D217"/>
    <mergeCell ref="F205:F217"/>
    <mergeCell ref="G205:G217"/>
    <mergeCell ref="H205:H217"/>
    <mergeCell ref="I205:I217"/>
    <mergeCell ref="N222:N223"/>
    <mergeCell ref="G173:G189"/>
    <mergeCell ref="D153:D156"/>
    <mergeCell ref="N467:N475"/>
    <mergeCell ref="D288:D289"/>
    <mergeCell ref="D290:D291"/>
    <mergeCell ref="N290:N291"/>
    <mergeCell ref="N288:N289"/>
    <mergeCell ref="N280:N281"/>
    <mergeCell ref="E269:E291"/>
    <mergeCell ref="N129:N130"/>
    <mergeCell ref="D131:D132"/>
    <mergeCell ref="N131:N132"/>
    <mergeCell ref="N224:N225"/>
    <mergeCell ref="D226:D227"/>
    <mergeCell ref="N226:N227"/>
    <mergeCell ref="D134:D135"/>
    <mergeCell ref="N134:N135"/>
    <mergeCell ref="D137:D138"/>
    <mergeCell ref="D145:D148"/>
    <mergeCell ref="D118:D119"/>
    <mergeCell ref="N118:N119"/>
    <mergeCell ref="H102:H141"/>
    <mergeCell ref="I102:I141"/>
    <mergeCell ref="J108:J109"/>
    <mergeCell ref="K108:K109"/>
    <mergeCell ref="D123:D124"/>
    <mergeCell ref="D126:D127"/>
    <mergeCell ref="N126:N127"/>
    <mergeCell ref="D129:D130"/>
    <mergeCell ref="N22:N24"/>
    <mergeCell ref="D110:D111"/>
    <mergeCell ref="N110:N111"/>
    <mergeCell ref="D112:D113"/>
    <mergeCell ref="N112:N113"/>
    <mergeCell ref="E6:E101"/>
    <mergeCell ref="N50:N53"/>
    <mergeCell ref="D54:D55"/>
    <mergeCell ref="N94:N95"/>
    <mergeCell ref="M108:M109"/>
    <mergeCell ref="N464:N466"/>
    <mergeCell ref="N462:N463"/>
    <mergeCell ref="J465:J466"/>
    <mergeCell ref="D379:D380"/>
    <mergeCell ref="D214:D215"/>
    <mergeCell ref="N205:N207"/>
    <mergeCell ref="N208:N209"/>
    <mergeCell ref="D280:D281"/>
    <mergeCell ref="N282:N283"/>
    <mergeCell ref="N284:N285"/>
    <mergeCell ref="L465:L466"/>
    <mergeCell ref="M465:M466"/>
    <mergeCell ref="D464:D466"/>
    <mergeCell ref="E460:E466"/>
    <mergeCell ref="F460:F466"/>
    <mergeCell ref="G460:G466"/>
    <mergeCell ref="H460:H466"/>
    <mergeCell ref="I460:I466"/>
    <mergeCell ref="D462:D463"/>
    <mergeCell ref="D460:D461"/>
    <mergeCell ref="D384:D385"/>
    <mergeCell ref="D286:D287"/>
    <mergeCell ref="D202:D203"/>
    <mergeCell ref="G328:G340"/>
    <mergeCell ref="C460:C466"/>
    <mergeCell ref="K465:K466"/>
    <mergeCell ref="D274:D276"/>
    <mergeCell ref="D282:D283"/>
    <mergeCell ref="D284:D285"/>
    <mergeCell ref="G292:G327"/>
    <mergeCell ref="I344:I351"/>
    <mergeCell ref="N258:N260"/>
    <mergeCell ref="N261:N262"/>
    <mergeCell ref="N344:N351"/>
    <mergeCell ref="H328:H340"/>
    <mergeCell ref="I328:I340"/>
    <mergeCell ref="N286:N287"/>
    <mergeCell ref="I269:I291"/>
    <mergeCell ref="N269:N271"/>
    <mergeCell ref="N277:N278"/>
    <mergeCell ref="D386:D387"/>
    <mergeCell ref="D356:D359"/>
    <mergeCell ref="H173:H189"/>
    <mergeCell ref="D224:D225"/>
    <mergeCell ref="D381:D383"/>
    <mergeCell ref="D360:D361"/>
    <mergeCell ref="E292:E327"/>
    <mergeCell ref="F292:F327"/>
    <mergeCell ref="D362:D363"/>
    <mergeCell ref="D328:D330"/>
    <mergeCell ref="N476:N480"/>
    <mergeCell ref="N218:N219"/>
    <mergeCell ref="N234:N236"/>
    <mergeCell ref="N240:N242"/>
    <mergeCell ref="N243:N246"/>
    <mergeCell ref="N451:N453"/>
    <mergeCell ref="N430:N433"/>
    <mergeCell ref="N337:N339"/>
    <mergeCell ref="N265:N266"/>
    <mergeCell ref="N220:N221"/>
    <mergeCell ref="D377:D378"/>
    <mergeCell ref="D59:D61"/>
    <mergeCell ref="N72:N73"/>
    <mergeCell ref="F6:F101"/>
    <mergeCell ref="G6:G101"/>
    <mergeCell ref="N100:N101"/>
    <mergeCell ref="D98:D99"/>
    <mergeCell ref="L108:L109"/>
    <mergeCell ref="H292:H327"/>
    <mergeCell ref="N326:N327"/>
    <mergeCell ref="D94:D95"/>
    <mergeCell ref="D74:D88"/>
    <mergeCell ref="N59:N61"/>
    <mergeCell ref="I292:I327"/>
    <mergeCell ref="F328:F340"/>
    <mergeCell ref="N292:N308"/>
    <mergeCell ref="D114:D115"/>
    <mergeCell ref="N114:N115"/>
    <mergeCell ref="D116:D117"/>
    <mergeCell ref="N116:N117"/>
    <mergeCell ref="N92:N93"/>
    <mergeCell ref="D92:D93"/>
    <mergeCell ref="N62:N63"/>
    <mergeCell ref="N96:N97"/>
    <mergeCell ref="N89:N91"/>
    <mergeCell ref="D89:D91"/>
    <mergeCell ref="H6:H101"/>
    <mergeCell ref="N66:N68"/>
    <mergeCell ref="N43:N46"/>
    <mergeCell ref="D22:D24"/>
    <mergeCell ref="D50:D53"/>
    <mergeCell ref="N74:N88"/>
    <mergeCell ref="N69:N71"/>
    <mergeCell ref="D72:D73"/>
    <mergeCell ref="D64:D65"/>
    <mergeCell ref="D62:D63"/>
    <mergeCell ref="N56:N58"/>
    <mergeCell ref="N64:N65"/>
    <mergeCell ref="N35:N36"/>
    <mergeCell ref="D37:D40"/>
    <mergeCell ref="N37:N40"/>
    <mergeCell ref="D41:D42"/>
    <mergeCell ref="N41:N42"/>
    <mergeCell ref="N47:N49"/>
    <mergeCell ref="D47:D49"/>
    <mergeCell ref="D43:D46"/>
    <mergeCell ref="D29:D31"/>
    <mergeCell ref="I6:I101"/>
    <mergeCell ref="D66:D68"/>
    <mergeCell ref="D69:D71"/>
    <mergeCell ref="D96:D97"/>
    <mergeCell ref="N202:N203"/>
    <mergeCell ref="N196:N197"/>
    <mergeCell ref="D193:D195"/>
    <mergeCell ref="D25:D28"/>
    <mergeCell ref="N54:N55"/>
    <mergeCell ref="N274:N276"/>
    <mergeCell ref="D269:D271"/>
    <mergeCell ref="D277:D279"/>
    <mergeCell ref="N10:N13"/>
    <mergeCell ref="D10:D13"/>
    <mergeCell ref="N25:N28"/>
    <mergeCell ref="D14:D16"/>
    <mergeCell ref="N14:N16"/>
    <mergeCell ref="D261:D262"/>
    <mergeCell ref="D247:D249"/>
    <mergeCell ref="G344:G351"/>
    <mergeCell ref="H344:H351"/>
    <mergeCell ref="D344:D346"/>
    <mergeCell ref="D347:D349"/>
    <mergeCell ref="C269:C281"/>
    <mergeCell ref="D272:D273"/>
    <mergeCell ref="F269:F291"/>
    <mergeCell ref="G269:G291"/>
    <mergeCell ref="H269:H291"/>
    <mergeCell ref="C344:C351"/>
    <mergeCell ref="E344:E351"/>
    <mergeCell ref="D350:D351"/>
    <mergeCell ref="C190:C203"/>
    <mergeCell ref="I173:I189"/>
    <mergeCell ref="F190:F203"/>
    <mergeCell ref="D296:D298"/>
    <mergeCell ref="D212:D213"/>
    <mergeCell ref="F344:F351"/>
    <mergeCell ref="H218:H229"/>
    <mergeCell ref="H230:H251"/>
    <mergeCell ref="D456:D457"/>
    <mergeCell ref="E451:E457"/>
    <mergeCell ref="F451:F457"/>
    <mergeCell ref="G451:G457"/>
    <mergeCell ref="H451:H457"/>
    <mergeCell ref="D451:D453"/>
    <mergeCell ref="N193:N195"/>
    <mergeCell ref="G190:G203"/>
    <mergeCell ref="H190:H203"/>
    <mergeCell ref="I190:I203"/>
    <mergeCell ref="D190:D192"/>
    <mergeCell ref="E190:E203"/>
    <mergeCell ref="G467:G480"/>
    <mergeCell ref="H467:H480"/>
    <mergeCell ref="D218:D219"/>
    <mergeCell ref="E205:E229"/>
    <mergeCell ref="D302:D303"/>
    <mergeCell ref="D409:D427"/>
    <mergeCell ref="D467:D471"/>
    <mergeCell ref="D326:D327"/>
    <mergeCell ref="D352:D355"/>
    <mergeCell ref="D263:D264"/>
    <mergeCell ref="I467:I480"/>
    <mergeCell ref="D472:D475"/>
    <mergeCell ref="D292:D295"/>
    <mergeCell ref="D228:D229"/>
    <mergeCell ref="D304:D323"/>
    <mergeCell ref="D364:D366"/>
    <mergeCell ref="D367:D368"/>
    <mergeCell ref="D476:D480"/>
    <mergeCell ref="E467:E480"/>
    <mergeCell ref="F467:F480"/>
    <mergeCell ref="D445:D446"/>
    <mergeCell ref="D441:D442"/>
    <mergeCell ref="D449:D450"/>
    <mergeCell ref="D454:D455"/>
    <mergeCell ref="N173:N175"/>
    <mergeCell ref="D166:D168"/>
    <mergeCell ref="D205:D207"/>
    <mergeCell ref="E352:E429"/>
    <mergeCell ref="D324:D325"/>
    <mergeCell ref="N324:N325"/>
    <mergeCell ref="D443:D444"/>
    <mergeCell ref="C292:C323"/>
    <mergeCell ref="N182:N183"/>
    <mergeCell ref="C352:C429"/>
    <mergeCell ref="C205:C229"/>
    <mergeCell ref="D200:D201"/>
    <mergeCell ref="D196:D197"/>
    <mergeCell ref="N187:N189"/>
    <mergeCell ref="D187:D189"/>
    <mergeCell ref="D210:D211"/>
    <mergeCell ref="N32:N34"/>
    <mergeCell ref="D32:D34"/>
    <mergeCell ref="C6:C96"/>
    <mergeCell ref="D106:D107"/>
    <mergeCell ref="N180:N181"/>
    <mergeCell ref="C102:C141"/>
    <mergeCell ref="C153:C172"/>
    <mergeCell ref="C173:C189"/>
    <mergeCell ref="N6:N9"/>
    <mergeCell ref="D6:D9"/>
    <mergeCell ref="D1:M1"/>
    <mergeCell ref="D2:N2"/>
    <mergeCell ref="E173:E189"/>
    <mergeCell ref="F173:F189"/>
    <mergeCell ref="D160:D162"/>
    <mergeCell ref="N166:N168"/>
    <mergeCell ref="N184:N186"/>
    <mergeCell ref="N29:N31"/>
    <mergeCell ref="N17:N19"/>
    <mergeCell ref="D163:D165"/>
    <mergeCell ref="D20:D21"/>
    <mergeCell ref="N106:N107"/>
    <mergeCell ref="E328:E340"/>
    <mergeCell ref="F218:F229"/>
    <mergeCell ref="D243:D246"/>
    <mergeCell ref="D182:D183"/>
    <mergeCell ref="D180:D181"/>
    <mergeCell ref="D184:D186"/>
    <mergeCell ref="D220:D221"/>
    <mergeCell ref="D222:D223"/>
    <mergeCell ref="N328:N330"/>
    <mergeCell ref="D337:D339"/>
    <mergeCell ref="D388:D390"/>
    <mergeCell ref="D391:D393"/>
    <mergeCell ref="D394:D396"/>
    <mergeCell ref="N267:N268"/>
    <mergeCell ref="H252:H268"/>
    <mergeCell ref="I252:I268"/>
    <mergeCell ref="D265:D266"/>
    <mergeCell ref="D255:D257"/>
    <mergeCell ref="N230:N233"/>
    <mergeCell ref="G218:G229"/>
    <mergeCell ref="D208:D209"/>
    <mergeCell ref="N210:N211"/>
    <mergeCell ref="N212:N213"/>
    <mergeCell ref="I230:I251"/>
    <mergeCell ref="D240:D242"/>
    <mergeCell ref="N228:N229"/>
    <mergeCell ref="F230:F251"/>
    <mergeCell ref="G230:G251"/>
    <mergeCell ref="N460:N461"/>
    <mergeCell ref="N445:N446"/>
    <mergeCell ref="I451:I457"/>
    <mergeCell ref="N449:N450"/>
    <mergeCell ref="N441:N442"/>
    <mergeCell ref="N443:N444"/>
    <mergeCell ref="N447:N448"/>
    <mergeCell ref="N439:N440"/>
    <mergeCell ref="D375:D376"/>
    <mergeCell ref="I430:I450"/>
    <mergeCell ref="N434:N435"/>
    <mergeCell ref="N436:N438"/>
    <mergeCell ref="D397:D398"/>
    <mergeCell ref="D399:D408"/>
    <mergeCell ref="D436:D438"/>
    <mergeCell ref="H430:H450"/>
    <mergeCell ref="N352:N429"/>
    <mergeCell ref="E430:E450"/>
    <mergeCell ref="D447:D448"/>
    <mergeCell ref="F430:F450"/>
    <mergeCell ref="G430:G450"/>
    <mergeCell ref="D267:D268"/>
    <mergeCell ref="E252:E268"/>
    <mergeCell ref="F252:F268"/>
    <mergeCell ref="G252:G268"/>
    <mergeCell ref="D439:D440"/>
    <mergeCell ref="D252:D254"/>
    <mergeCell ref="D17:D19"/>
    <mergeCell ref="D35:D36"/>
    <mergeCell ref="D56:D58"/>
    <mergeCell ref="D100:D101"/>
    <mergeCell ref="F352:F429"/>
    <mergeCell ref="I352:I429"/>
    <mergeCell ref="G352:G429"/>
    <mergeCell ref="H352:H429"/>
    <mergeCell ref="E102:E141"/>
    <mergeCell ref="F102:F141"/>
    <mergeCell ref="D157:D159"/>
    <mergeCell ref="N102:N105"/>
    <mergeCell ref="D139:D141"/>
    <mergeCell ref="D102:D105"/>
    <mergeCell ref="G102:G141"/>
    <mergeCell ref="D142:D144"/>
    <mergeCell ref="N108:N109"/>
    <mergeCell ref="N139:N144"/>
    <mergeCell ref="D149:D152"/>
    <mergeCell ref="N153:N156"/>
    <mergeCell ref="D169:D172"/>
    <mergeCell ref="N169:N172"/>
    <mergeCell ref="F153:F172"/>
    <mergeCell ref="G153:G172"/>
    <mergeCell ref="H153:H172"/>
    <mergeCell ref="I153:I172"/>
    <mergeCell ref="E153:E172"/>
    <mergeCell ref="N160:N162"/>
    <mergeCell ref="N163:N165"/>
    <mergeCell ref="N157:N159"/>
    <mergeCell ref="C430:C450"/>
    <mergeCell ref="C467:C480"/>
    <mergeCell ref="D428:D429"/>
    <mergeCell ref="D299:D301"/>
    <mergeCell ref="D369:D370"/>
    <mergeCell ref="D371:D372"/>
    <mergeCell ref="D373:D374"/>
    <mergeCell ref="C451:C452"/>
    <mergeCell ref="D430:D433"/>
    <mergeCell ref="D434:D435"/>
    <mergeCell ref="C230:C246"/>
    <mergeCell ref="C252:C266"/>
    <mergeCell ref="C328:C340"/>
    <mergeCell ref="D234:D236"/>
    <mergeCell ref="D237:D239"/>
    <mergeCell ref="D258:D260"/>
    <mergeCell ref="D230:D233"/>
    <mergeCell ref="D250:D251"/>
    <mergeCell ref="N252:N254"/>
    <mergeCell ref="N263:N264"/>
    <mergeCell ref="N255:N257"/>
    <mergeCell ref="D177:D179"/>
    <mergeCell ref="D173:D176"/>
    <mergeCell ref="N177:N179"/>
    <mergeCell ref="N237:N239"/>
    <mergeCell ref="N250:N251"/>
    <mergeCell ref="N247:N249"/>
    <mergeCell ref="E230:E251"/>
  </mergeCells>
  <printOptions/>
  <pageMargins left="0.25" right="0.25" top="0.75" bottom="0.75" header="0.3" footer="0.3"/>
  <pageSetup fitToHeight="0" fitToWidth="1" horizontalDpi="600" verticalDpi="600" orientation="landscape" paperSize="9" scale="6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Пользователь</cp:lastModifiedBy>
  <cp:lastPrinted>2022-07-28T06:32:35Z</cp:lastPrinted>
  <dcterms:created xsi:type="dcterms:W3CDTF">2014-11-16T09:12:13Z</dcterms:created>
  <dcterms:modified xsi:type="dcterms:W3CDTF">2022-08-05T05:34:48Z</dcterms:modified>
  <cp:category/>
  <cp:version/>
  <cp:contentType/>
  <cp:contentStatus/>
</cp:coreProperties>
</file>