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tiff" ContentType="image/tiff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showSheetTabs="0" activeTab="1"/>
  </bookViews>
  <sheets>
    <sheet name="Evaluation Version" sheetId="1" r:id="rId2"/>
    <sheet name="_1_ 05 - Малое предпринимат-во" sheetId="2" r:id="rId3"/>
  </sheets>
  <definedNames>
    <definedName name="_xlnm.Print_Area">#REF!</definedName>
  </definedNames>
  <calcPr calcId="0" iterate="0" iterateCount="100" iterateDelta="0.001"/>
</workbook>
</file>

<file path=xl/sharedStrings.xml><?xml version="1.0" encoding="utf-8"?>
<sst xmlns="http://schemas.openxmlformats.org/spreadsheetml/2006/main" count="282" uniqueCount="110">
  <si>
    <t>Wxcel IO License Not Found</t>
  </si>
  <si>
    <t>You need a valid license key to run SpreadJS Excel IO. Temporary keys are available for evaluation. If you purchased a license, your key is in your purchase confirmation email. Email us.sales@grapecity.com if you need assistance.</t>
  </si>
  <si>
    <t>Показатели</t>
  </si>
  <si>
    <t>Единица измерения</t>
  </si>
  <si>
    <t>отчет</t>
  </si>
  <si>
    <t>оценка</t>
  </si>
  <si>
    <t>прогноз</t>
  </si>
  <si>
    <t>Комментарии к показателям</t>
  </si>
  <si>
    <t>вариант 1</t>
  </si>
  <si>
    <t>вариант 2</t>
  </si>
  <si>
    <t>V. Малое предпринимательство</t>
  </si>
  <si>
    <t>Для автоматического расчета показателей данный раздел заполняется после утверждения и подписания разделов I.Население и XI.Баланс трудовых ресурсов</t>
  </si>
  <si>
    <t>Справочно:</t>
  </si>
  <si>
    <t>Количество субъектов среднего предпринимательства  в районе (городе), всего (в соответсвии с Федеральным законом от 24 июля 2007 года № 209-ФЗ «О развитии малого и среднего предпринимательства в Российской Федерации» )</t>
  </si>
  <si>
    <t xml:space="preserve"> единиц</t>
  </si>
  <si>
    <t>Оборот по субъектам среднего предпринимательства, всего</t>
  </si>
  <si>
    <t>тыс.рублей</t>
  </si>
  <si>
    <t>Среднесписочная численность работников (без внешних совместителей) средних предприятий</t>
  </si>
  <si>
    <t>человек</t>
  </si>
  <si>
    <t xml:space="preserve">Количество субъектов малого предпринимательства - всего  </t>
  </si>
  <si>
    <t>в том числе</t>
  </si>
  <si>
    <t xml:space="preserve">1. Малые предприятия (с учетом микропредприятий и без учета количества крестьянских (фермерских) хозяйств и потребительских кооперативов)  - всего, </t>
  </si>
  <si>
    <t>единиц</t>
  </si>
  <si>
    <t xml:space="preserve">в том числе в разрезе видов экономической деятельности </t>
  </si>
  <si>
    <t xml:space="preserve">     Раздел А Сельское, лесное хозяйство, охота, рыболовство и рыбоводство</t>
  </si>
  <si>
    <t xml:space="preserve">     Раздел С Обрабатывающие производства, в том числе:</t>
  </si>
  <si>
    <t xml:space="preserve">     10 Производство пищевых продуктов</t>
  </si>
  <si>
    <t xml:space="preserve">     13 Производство текстильных изделий</t>
  </si>
  <si>
    <t xml:space="preserve">     14 Производство одежды</t>
  </si>
  <si>
    <t xml:space="preserve">     15 Производство кожи и изделий из кожи</t>
  </si>
  <si>
    <t xml:space="preserve">     16 Обработка древесины и производство изделий из дерева и пробки, кроме мебели, производство изделий из соломки и материалов для плетения изделий из дерева</t>
  </si>
  <si>
    <t xml:space="preserve">      20 Производство резиновых и пластмассовых изделий</t>
  </si>
  <si>
    <t xml:space="preserve">      33 Ремонт и монтаж машин и оборудования</t>
  </si>
  <si>
    <t xml:space="preserve">     Раздел F Строительство</t>
  </si>
  <si>
    <t xml:space="preserve">     Раздел G Торговля оптовая и розничная; ремонт автотранспортных средств и мотоциклов </t>
  </si>
  <si>
    <t xml:space="preserve">     Раздел H Транспортировка и хранение</t>
  </si>
  <si>
    <t xml:space="preserve">     Раздел I Деятельность гостиниц и предприятий общественного питания</t>
  </si>
  <si>
    <t xml:space="preserve">     Раздел J Деятельность в области информации и связи</t>
  </si>
  <si>
    <t xml:space="preserve">     Раздел R Деятельность в области культуры, спорта, организации досуга и развлечений</t>
  </si>
  <si>
    <t xml:space="preserve">     прочие </t>
  </si>
  <si>
    <t>2. Индивидуальные предприниматели - всего,</t>
  </si>
  <si>
    <t xml:space="preserve">     в том числе</t>
  </si>
  <si>
    <t xml:space="preserve">     индивидуальные предприниматели - 
     плательщики налога на профессиональный 
     доход ("самозанятые")</t>
  </si>
  <si>
    <t xml:space="preserve">    13 Производство текстильных изделий</t>
  </si>
  <si>
    <t xml:space="preserve">    14 Производство одежды</t>
  </si>
  <si>
    <t xml:space="preserve">    15 Производство кожи и изделий из кожи</t>
  </si>
  <si>
    <t xml:space="preserve">      22 Производство резиновых и пластмассовых изделий</t>
  </si>
  <si>
    <t xml:space="preserve">    Раздел J Деятельность в области информации и связи</t>
  </si>
  <si>
    <t>3. Крестьянские (фермерские) хозяйства</t>
  </si>
  <si>
    <t>4. Потребительские кооперативы, в том числе кредитные</t>
  </si>
  <si>
    <t>Количество физических лиц - плательщиков налога на профессиональный доход ("самозанятые граждане")</t>
  </si>
  <si>
    <t>Значение показателя заполнится атоматически после утверждения и подписания формы "Баланс трудовых ресурсов"</t>
  </si>
  <si>
    <t>Численность занятых в сфере малого предпринимательства – всего</t>
  </si>
  <si>
    <t>1. Работников малых предприятий (с учетом микропредприятий и без учета работников крестьянских (фермерских) хозяйств и потребительских кооперативов)</t>
  </si>
  <si>
    <t>2. Индивидуальных предпринимателей (с учетом ИП, глав К(Ф)Х и плательщиков налога на профессиональный доход ("самозанятых"))</t>
  </si>
  <si>
    <t>3. Лиц, занятых трудом по найму у индивидуальных предпринимателей</t>
  </si>
  <si>
    <t>4. Работников крестьянских (фермерских) хозяйств</t>
  </si>
  <si>
    <t>5. Работников потребительских кооперативов</t>
  </si>
  <si>
    <t>Доля занятых в сфере малого предпринимательства по отношению к численности  занятых в экономике</t>
  </si>
  <si>
    <t>%</t>
  </si>
  <si>
    <t>Среднесписочная численность работников (без внешних совместителей)  крупных предприятий и некоммерческих организаций (без субъектов малого предпринимательства) городского округа (муниципального района)</t>
  </si>
  <si>
    <t>Среднесписочная численность работников (без внешних совместителей) всех предприятий и организаций (без учета индивидуальных предпринимателей и лиц, занятых у них трудом по найму)</t>
  </si>
  <si>
    <t>Среднесписочная численность работников (без внешних совместителей) малых предприятий (с учетом микропредприятий)</t>
  </si>
  <si>
    <t>Число субъектов малого предпринимательства в расчете на 10 000 человек населения</t>
  </si>
  <si>
    <t>Оборот субъектов малого предпринимательства</t>
  </si>
  <si>
    <t>тыс.руб. в ценах соответствующих лет</t>
  </si>
  <si>
    <t xml:space="preserve">1. Оборот малых предприятий (с учетом микропредприятий и без учета оборота крестьянских (фермерских) хозяйств и потребительских кооперативов) - всего </t>
  </si>
  <si>
    <t>тыс. рублей</t>
  </si>
  <si>
    <t>2. Оборот индивидуальных предпринимателей</t>
  </si>
  <si>
    <t xml:space="preserve">     Оборот индивидуальных предпринимателей - 
     плательщиков налога на профессиональный 
     доход ("самозанятых")</t>
  </si>
  <si>
    <t xml:space="preserve">Оборот индивидуальных предпринимателей в разрезе видов экономической деятельности </t>
  </si>
  <si>
    <t>3. Оборот крестьянских (фермерских) хозяйств</t>
  </si>
  <si>
    <t>4. Оборот потребительских кооперативов</t>
  </si>
  <si>
    <t>Оборот физических лиц - плательщиков налога на профессиональный доход ("самозанятых граждан")</t>
  </si>
  <si>
    <t>Отгружено товаров собственного производства, выполнено работ и услуг субъектами малого  предпринимательства</t>
  </si>
  <si>
    <t xml:space="preserve">1. Малыми предприятиями (с учетом микропредприятий и без учета крестьянских (фермерских) хозяйств и потребительских кооперативов) </t>
  </si>
  <si>
    <t>2. Индивидуальными предпринимателями</t>
  </si>
  <si>
    <t xml:space="preserve">     индивидуальными предпринимателями - 
     плательщиками налога на профессиональный 
     доход ("самозанятыми")</t>
  </si>
  <si>
    <t xml:space="preserve">3. Крестьянскими (фермерскими) хозяйствами </t>
  </si>
  <si>
    <t xml:space="preserve">4. Потребительскими кооперативами </t>
  </si>
  <si>
    <t>Физическими лицами - плательщиками налога на профессиональный доход ("самозанятыми гражданами")</t>
  </si>
  <si>
    <t>Инвестиции в основной капитал субъектов малого предпринимательства - всего</t>
  </si>
  <si>
    <t>в том числе:</t>
  </si>
  <si>
    <t xml:space="preserve">1. Малых предприятий (с учетом микропредприятий и без учета крестьянских (фермерских) хозяйств и потребительских кооперативов) </t>
  </si>
  <si>
    <t>2. Индивидуальных предпринимателей</t>
  </si>
  <si>
    <t xml:space="preserve">     индивидуальных предпринимателей - 
     плательщиков налога на профессиональный 
     доход ("самозанятых")</t>
  </si>
  <si>
    <t>3. Крестьянских (фермерских) хозяйств</t>
  </si>
  <si>
    <t>4. Потребительских кооперативов</t>
  </si>
  <si>
    <t>Физических лиц - плательщиков налога на профессиональный доход ("самозанятых граждан")</t>
  </si>
  <si>
    <t>Фонд оплаты труда работников субъектов малого предпринимательства - всего</t>
  </si>
  <si>
    <t>Работников малых предприятий (с учетом микропредприятий и без учета крестьянских (фермерских) хозяйств и потребительских кооперативов)</t>
  </si>
  <si>
    <t>Лиц, занятых трудом по найму у индивидуальных предпринимателей</t>
  </si>
  <si>
    <t>Работников крестьянских (фермерских) хозяйств</t>
  </si>
  <si>
    <t>Работников потребительских кооперативов</t>
  </si>
  <si>
    <t>Среднемесячная заработная плата работников малых предприятий (с учетом микропредприятий)</t>
  </si>
  <si>
    <t>рублей</t>
  </si>
  <si>
    <t>Среднемесячная заработная плата лиц, занятых  трудом по найму у индивидуальных предпринимателей</t>
  </si>
  <si>
    <t>Среднемесячная заработная плата работников  крестьянских (фермерских) хозяйств</t>
  </si>
  <si>
    <t>Среднемесячная заработная плата работников потребительских кооперативов</t>
  </si>
  <si>
    <t>Поступление налоговых платежей от субъектов малого предпринимательства (СМП) в консолидированные бюджеты муниципальных районов и бюджеты городских  округов - всего</t>
  </si>
  <si>
    <t>по налогу, взимаемому в связи с применением упрощенной системы налогообложения</t>
  </si>
  <si>
    <t>по единому налогу на вмененный доход для отдельных видов деятельности</t>
  </si>
  <si>
    <t>по налогу на доходы физических лиц с доходов, полученных физическими лицами, зарегистрированными в качестве индивидуальных предпринимателей, частных нотариусов и других лиц, занимающихся частной практикой</t>
  </si>
  <si>
    <t>по налогу, взимаемому в связи с применением патентной системы налогообложения</t>
  </si>
  <si>
    <t>по налогу, взимаемому с индивидуальных предпринимателей и физических лиц, плательщиков налога на профессиональный доход</t>
  </si>
  <si>
    <t>I. Население</t>
  </si>
  <si>
    <t>Численность постоянного населения (среднегодовая)</t>
  </si>
  <si>
    <t>Значение показателя заполнится атоматически после утверждения и подписания формы "Население"</t>
  </si>
  <si>
    <t>XI. Баланс трудовых ресурсов</t>
  </si>
  <si>
    <t>Численность занятых в экономике (среднегодовая, включая лиц, занятых в личном подсобном хозяйстве) - всего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</si>
</sst>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3" formatCode="#,##0.0;\-#,##0.0"/>
    <numFmt numFmtId="174" formatCode="###0.0;\-###0.0"/>
    <numFmt numFmtId="175" formatCode="#,##0.0"/>
  </numFmts>
  <fonts count="12">
    <font>
      <sz val="8.25"/>
      <color rgb="FF000000"/>
      <name val="Microsoft Sans Serif"/>
    </font>
    <font>
      <sz val="8.25"/>
      <color auto="1"/>
      <name val="Tahoma"/>
    </font>
    <font>
      <sz val="10"/>
      <color auto="1"/>
      <name val="Arial Cyr"/>
    </font>
    <font>
      <sz val="8"/>
      <color auto="1"/>
      <name val="Arial"/>
    </font>
    <font>
      <sz val="7"/>
      <color auto="1"/>
      <name val="Arial"/>
    </font>
    <font>
      <i/>
      <sz val="8"/>
      <color auto="1"/>
      <name val="Arial"/>
    </font>
    <font>
      <b/>
      <sz val="8"/>
      <color auto="1"/>
      <name val="Arial"/>
    </font>
    <font>
      <b/>
      <i/>
      <sz val="8"/>
      <color auto="1"/>
      <name val="Arial"/>
    </font>
    <font>
      <i/>
      <sz val="7"/>
      <color auto="1"/>
      <name val="Arial"/>
    </font>
    <font>
      <b/>
      <sz val="7"/>
      <color auto="1"/>
      <name val="Arial"/>
    </font>
    <font>
      <b/>
      <i/>
      <sz val="7"/>
      <color auto="1"/>
      <name val="Arial"/>
    </font>
    <font>
      <b/>
      <sz val="7"/>
      <color rgb="FFFF0000"/>
      <name val="Arial"/>
    </font>
  </fonts>
  <fills count="8">
    <fill>
      <patternFill patternType="none"/>
    </fill>
    <fill>
      <patternFill patternType="gray125"/>
    </fill>
    <fill>
      <patternFill patternType="solid">
        <fgColor theme="0"/>
      </patternFill>
    </fill>
    <fill>
      <patternFill patternType="solid">
        <fgColor rgb="FFC0C0C0"/>
      </patternFill>
    </fill>
    <fill>
      <patternFill patternType="solid">
        <fgColor rgb="FFFFFF00"/>
      </patternFill>
    </fill>
    <fill>
      <patternFill patternType="solid">
        <fgColor rgb="FFFFFFFF"/>
      </patternFill>
    </fill>
    <fill>
      <patternFill patternType="solid">
        <fgColor theme="9" tint="0.6"/>
      </patternFill>
    </fill>
    <fill>
      <patternFill patternType="solid">
        <fgColor rgb="FFCCFFCC"/>
      </patternFill>
    </fill>
  </fills>
  <borders count="39">
    <border>
      <left/>
      <right/>
      <top/>
      <bottom/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</border>
    <border>
      <left style="thin">
        <color rgb="FF000000"/>
      </left>
      <right style="hair">
        <color rgb="FF000000"/>
      </right>
      <top/>
      <bottom/>
    </border>
    <border>
      <left style="hair">
        <color rgb="FF000000"/>
      </left>
      <right style="thin">
        <color rgb="FF000000"/>
      </right>
      <top/>
      <bottom/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/>
      <right/>
      <top style="thin">
        <color rgb="FF000000"/>
      </top>
      <bottom style="thin">
        <color rgb="FF000000"/>
      </bottom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</border>
    <border>
      <left/>
      <right style="thin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</border>
    <border>
      <left/>
      <right style="thin">
        <color rgb="FF000000"/>
      </right>
      <top/>
      <bottom style="hair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</border>
    <border>
      <left style="hair">
        <color rgb="FF000000"/>
      </left>
      <right/>
      <top style="thin">
        <color rgb="FF000000"/>
      </top>
      <bottom style="hair">
        <color rgb="FF000000"/>
      </bottom>
    </border>
    <border>
      <left style="hair">
        <color rgb="FF000000"/>
      </left>
      <right/>
      <top style="hair">
        <color rgb="FF000000"/>
      </top>
      <bottom style="hair">
        <color rgb="FF000000"/>
      </bottom>
    </border>
    <border>
      <left style="thin">
        <color rgb="FF000000"/>
      </left>
      <right style="thin">
        <color rgb="FF000000"/>
      </right>
      <top/>
      <bottom style="hair">
        <color rgb="FF000000"/>
      </bottom>
    </border>
    <border>
      <left style="thin">
        <color rgb="FF000000"/>
      </left>
      <right style="thin">
        <color rgb="FF000000"/>
      </right>
      <top style="hair">
        <color rgb="FF000000"/>
      </top>
      <bottom/>
    </border>
    <border>
      <left style="thin">
        <color rgb="FF000000"/>
      </left>
      <right style="hair">
        <color rgb="FF000000"/>
      </right>
      <top style="hair">
        <color rgb="FF000000"/>
      </top>
      <bottom/>
    </border>
    <border>
      <left style="hair">
        <color rgb="FF000000"/>
      </left>
      <right style="hair">
        <color rgb="FF000000"/>
      </right>
      <top style="hair">
        <color rgb="FF000000"/>
      </top>
      <bottom/>
    </border>
    <border>
      <left/>
      <right style="thin">
        <color rgb="FF000000"/>
      </right>
      <top style="thin">
        <color rgb="FF000000"/>
      </top>
      <bottom style="thin">
        <color rgb="FF000000"/>
      </bottom>
    </border>
    <border>
      <left/>
      <right style="thin">
        <color rgb="FF000000"/>
      </right>
      <top style="hair">
        <color rgb="FF000000"/>
      </top>
      <bottom/>
    </border>
    <border>
      <left style="thin">
        <color rgb="FF000000"/>
      </left>
      <right style="hair">
        <color rgb="FF000000"/>
      </right>
      <top/>
      <bottom style="hair">
        <color rgb="FF000000"/>
      </bottom>
    </border>
    <border>
      <left style="hair">
        <color rgb="FF000000"/>
      </left>
      <right style="hair">
        <color rgb="FF000000"/>
      </right>
      <top/>
      <bottom style="hair">
        <color rgb="FF000000"/>
      </bottom>
    </border>
    <border>
      <left style="hair">
        <color rgb="FF000000"/>
      </left>
      <right/>
      <top/>
      <bottom style="hair">
        <color rgb="FF000000"/>
      </bottom>
    </border>
    <border>
      <left style="hair">
        <color rgb="FF000000"/>
      </left>
      <right/>
      <top style="hair">
        <color rgb="FF000000"/>
      </top>
      <bottom style="thin">
        <color rgb="FF000000"/>
      </bottom>
    </border>
    <border>
      <left/>
      <right style="thin">
        <color rgb="FF000000"/>
      </right>
      <top style="hair">
        <color rgb="FF000000"/>
      </top>
      <bottom style="thin">
        <color rgb="FF000000"/>
      </bottom>
    </border>
    <border>
      <left style="hair">
        <color rgb="FF000000"/>
      </left>
      <right style="thin">
        <color rgb="FF000000"/>
      </right>
      <top style="hair">
        <color rgb="FF000000"/>
      </top>
      <bottom/>
    </border>
    <border>
      <left/>
      <right style="thin">
        <color rgb="FF000000"/>
      </right>
      <top style="thin">
        <color rgb="FF000000"/>
      </top>
      <bottom style="hair">
        <color rgb="FF000000"/>
      </bottom>
    </border>
    <border>
      <left style="thin">
        <color rgb="FF000000"/>
      </left>
      <right style="hair">
        <color rgb="FF000000"/>
      </right>
      <top style="thin">
        <color rgb="FF000000"/>
      </top>
      <bottom style="thin">
        <color rgb="FF000000"/>
      </bottom>
    </border>
    <border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hair">
        <color rgb="FF000000"/>
      </right>
      <top style="thin">
        <color rgb="FF000000"/>
      </top>
      <bottom/>
    </border>
    <border>
      <left style="hair">
        <color rgb="FF000000"/>
      </left>
      <right style="thin">
        <color rgb="FF000000"/>
      </right>
      <top style="thin">
        <color rgb="FF000000"/>
      </top>
      <bottom/>
    </border>
  </borders>
  <cellStyleXfs count="3">
    <xf numFmtId="0" fontId="0" fillId="0" borderId="0">
      <protection locked="0"/>
    </xf>
    <xf numFmtId="0" fontId="1" fillId="0" borderId="0">
      <protection locked="0"/>
    </xf>
    <xf numFmtId="0" fontId="2" fillId="0" borderId="0"/>
  </cellStyleXfs>
  <cellXfs count="136">
    <xf numFmtId="0" fontId="0" fillId="0" borderId="0" xfId="0" applyFont="1">
      <protection locked="0"/>
    </xf>
    <xf numFmtId="0" fontId="1" fillId="0" borderId="0" xfId="1" applyFont="1">
      <protection locked="0"/>
    </xf>
    <xf numFmtId="0" fontId="2" fillId="0" borderId="0" xfId="2" applyFont="1"/>
    <xf numFmtId="0" fontId="3" fillId="0" borderId="0" xfId="0" applyFont="1">
      <alignment horizontal="left" vertical="center"/>
    </xf>
    <xf numFmtId="0" fontId="4" fillId="0" borderId="0" xfId="0" applyFont="1"/>
    <xf numFmtId="0" fontId="3" fillId="0" borderId="0" xfId="0" applyFont="1"/>
    <xf numFmtId="0" fontId="1" fillId="0" borderId="0" xfId="0" applyFont="1">
      <alignment vertical="top"/>
      <protection locked="0"/>
    </xf>
    <xf numFmtId="0" fontId="5" fillId="0" borderId="0" xfId="0" applyFont="1"/>
    <xf numFmtId="0" fontId="3" fillId="0" borderId="1" xfId="0" applyFont="1" applyBorder="1">
      <alignment horizontal="center" vertical="center" wrapText="1"/>
    </xf>
    <xf numFmtId="0" fontId="3" fillId="0" borderId="2" xfId="0" applyFont="1" applyBorder="1">
      <alignment horizontal="center" vertical="center" wrapText="1"/>
    </xf>
    <xf numFmtId="0" fontId="3" fillId="0" borderId="3" xfId="0" applyFont="1" applyBorder="1">
      <alignment horizontal="center" vertical="center" wrapText="1"/>
    </xf>
    <xf numFmtId="0" fontId="3" fillId="0" borderId="4" xfId="0" applyFont="1" applyBorder="1">
      <alignment vertical="center"/>
    </xf>
    <xf numFmtId="0" fontId="3" fillId="0" borderId="5" xfId="0" applyFont="1" applyBorder="1">
      <alignment vertical="center" wrapText="1"/>
    </xf>
    <xf numFmtId="0" fontId="6" fillId="0" borderId="6" xfId="0" applyFont="1" applyBorder="1">
      <alignment horizontal="left" vertical="center"/>
    </xf>
    <xf numFmtId="0" fontId="6" fillId="0" borderId="7" xfId="0" applyFont="1" applyBorder="1">
      <alignment vertical="center"/>
    </xf>
    <xf numFmtId="0" fontId="7" fillId="0" borderId="1" xfId="0" applyFont="1" applyBorder="1">
      <alignment horizontal="left"/>
    </xf>
    <xf numFmtId="0" fontId="3" fillId="0" borderId="2" xfId="0" applyFont="1" applyBorder="1"/>
    <xf numFmtId="3" fontId="6" fillId="0" borderId="2" xfId="0" applyFont="1" applyBorder="1" applyNumberFormat="1">
      <alignment horizontal="right" vertical="center"/>
    </xf>
    <xf numFmtId="0" fontId="4" fillId="0" borderId="8" xfId="0" applyFont="1" applyBorder="1">
      <alignment horizontal="left" vertical="center" wrapText="1"/>
    </xf>
    <xf numFmtId="0" fontId="4" fillId="0" borderId="9" xfId="0" applyFont="1" applyBorder="1">
      <alignment horizontal="center" vertical="center" wrapText="1"/>
    </xf>
    <xf numFmtId="3" fontId="3" fillId="0" borderId="9" xfId="0" applyFont="1" applyBorder="1" applyNumberFormat="1">
      <alignment horizontal="right" vertical="center"/>
    </xf>
    <xf numFmtId="0" fontId="8" fillId="0" borderId="8" xfId="0" applyFont="1" applyBorder="1">
      <alignment horizontal="left" vertical="center" wrapText="1"/>
    </xf>
    <xf numFmtId="0" fontId="8" fillId="2" borderId="8" xfId="0" applyFont="1" applyFill="1" applyBorder="1">
      <alignment horizontal="left" vertical="center" wrapText="1"/>
    </xf>
    <xf numFmtId="174" fontId="3" fillId="0" borderId="9" xfId="0" applyFont="1" applyBorder="1" applyNumberFormat="1">
      <alignment horizontal="right" vertical="center"/>
    </xf>
    <xf numFmtId="173" fontId="3" fillId="0" borderId="9" xfId="0" applyFont="1" applyBorder="1" applyNumberFormat="1">
      <alignment horizontal="center" vertical="center"/>
    </xf>
    <xf numFmtId="0" fontId="3" fillId="0" borderId="9" xfId="0" applyFont="1" applyBorder="1">
      <alignment horizontal="right" vertical="center"/>
    </xf>
    <xf numFmtId="0" fontId="9" fillId="2" borderId="10" xfId="0" applyFont="1" applyFill="1" applyBorder="1">
      <alignment horizontal="left" vertical="center" wrapText="1"/>
    </xf>
    <xf numFmtId="0" fontId="4" fillId="2" borderId="11" xfId="0" applyFont="1" applyFill="1" applyBorder="1">
      <alignment horizontal="center" vertical="center" wrapText="1"/>
    </xf>
    <xf numFmtId="0" fontId="1" fillId="2" borderId="0" xfId="0" applyFont="1" applyFill="1">
      <alignment vertical="top"/>
      <protection locked="0"/>
    </xf>
    <xf numFmtId="3" fontId="6" fillId="0" borderId="3" xfId="0" applyFont="1" applyBorder="1" applyNumberFormat="1">
      <alignment horizontal="right" vertical="center"/>
    </xf>
    <xf numFmtId="0" fontId="4" fillId="0" borderId="10" xfId="0" applyFont="1" applyBorder="1">
      <alignment horizontal="left" vertical="center" wrapText="1"/>
    </xf>
    <xf numFmtId="0" fontId="4" fillId="0" borderId="11" xfId="0" applyFont="1" applyBorder="1">
      <alignment horizontal="center" vertical="center" wrapText="1"/>
    </xf>
    <xf numFmtId="3" fontId="6" fillId="0" borderId="1" xfId="0" applyFont="1" applyBorder="1" applyNumberFormat="1">
      <alignment horizontal="right" vertical="center"/>
    </xf>
    <xf numFmtId="0" fontId="9" fillId="3" borderId="1" xfId="0" applyFont="1" applyFill="1" applyBorder="1">
      <alignment horizontal="left" vertical="center" wrapText="1"/>
    </xf>
    <xf numFmtId="0" fontId="4" fillId="3" borderId="2" xfId="0" applyFont="1" applyFill="1" applyBorder="1">
      <alignment horizontal="center" vertical="center" wrapText="1"/>
    </xf>
    <xf numFmtId="3" fontId="6" fillId="3" borderId="2" xfId="0" applyFont="1" applyFill="1" applyBorder="1" applyNumberFormat="1">
      <alignment horizontal="right" vertical="center"/>
    </xf>
    <xf numFmtId="3" fontId="6" fillId="3" borderId="3" xfId="0" applyFont="1" applyFill="1" applyBorder="1" applyNumberFormat="1">
      <alignment horizontal="right" vertical="center"/>
    </xf>
    <xf numFmtId="3" fontId="3" fillId="0" borderId="12" xfId="0" applyFont="1" applyBorder="1" applyNumberFormat="1">
      <alignment horizontal="right" vertical="center"/>
    </xf>
    <xf numFmtId="0" fontId="4" fillId="2" borderId="10" xfId="0" applyFont="1" applyFill="1" applyBorder="1">
      <alignment horizontal="left" vertical="center" wrapText="1"/>
    </xf>
    <xf numFmtId="3" fontId="6" fillId="3" borderId="1" xfId="0" applyFont="1" applyFill="1" applyBorder="1" applyNumberFormat="1">
      <alignment horizontal="right" vertical="center"/>
    </xf>
    <xf numFmtId="3" fontId="3" fillId="0" borderId="8" xfId="0" applyFont="1" applyBorder="1" applyNumberFormat="1">
      <alignment horizontal="right" vertical="center"/>
    </xf>
    <xf numFmtId="0" fontId="3" fillId="0" borderId="13" xfId="0" applyFont="1" applyBorder="1"/>
    <xf numFmtId="0" fontId="3" fillId="0" borderId="14" xfId="0" applyFont="1" applyBorder="1"/>
    <xf numFmtId="37" fontId="6" fillId="3" borderId="2" xfId="0" applyFont="1" applyFill="1" applyBorder="1" applyNumberFormat="1">
      <alignment horizontal="right" vertical="center"/>
    </xf>
    <xf numFmtId="37" fontId="6" fillId="3" borderId="3" xfId="0" applyFont="1" applyFill="1" applyBorder="1" applyNumberFormat="1">
      <alignment horizontal="right" vertical="center"/>
    </xf>
    <xf numFmtId="174" fontId="3" fillId="0" borderId="12" xfId="0" applyFont="1" applyBorder="1" applyNumberFormat="1">
      <alignment horizontal="right" vertical="center"/>
    </xf>
    <xf numFmtId="173" fontId="3" fillId="0" borderId="11" xfId="0" applyFont="1" applyBorder="1" applyNumberFormat="1">
      <alignment vertical="center"/>
    </xf>
    <xf numFmtId="173" fontId="3" fillId="0" borderId="15" xfId="0" applyFont="1" applyBorder="1" applyNumberFormat="1">
      <alignment vertical="center"/>
    </xf>
    <xf numFmtId="37" fontId="6" fillId="3" borderId="1" xfId="0" applyFont="1" applyFill="1" applyBorder="1" applyNumberFormat="1">
      <alignment horizontal="right" vertical="center"/>
    </xf>
    <xf numFmtId="174" fontId="3" fillId="0" borderId="8" xfId="0" applyFont="1" applyBorder="1" applyNumberFormat="1">
      <alignment horizontal="right" vertical="center"/>
    </xf>
    <xf numFmtId="173" fontId="3" fillId="0" borderId="10" xfId="0" applyFont="1" applyBorder="1" applyNumberFormat="1">
      <alignment vertical="center"/>
    </xf>
    <xf numFmtId="0" fontId="3" fillId="0" borderId="16" xfId="0" applyFont="1" applyBorder="1"/>
    <xf numFmtId="0" fontId="3" fillId="0" borderId="17" xfId="0" applyFont="1" applyBorder="1"/>
    <xf numFmtId="0" fontId="3" fillId="0" borderId="18" xfId="0" applyFont="1" applyBorder="1"/>
    <xf numFmtId="173" fontId="6" fillId="3" borderId="2" xfId="0" applyFont="1" applyFill="1" applyBorder="1" applyNumberFormat="1">
      <alignment horizontal="right" vertical="center"/>
    </xf>
    <xf numFmtId="173" fontId="6" fillId="3" borderId="3" xfId="0" applyFont="1" applyFill="1" applyBorder="1" applyNumberFormat="1">
      <alignment horizontal="right" vertical="center"/>
    </xf>
    <xf numFmtId="0" fontId="4" fillId="2" borderId="10" xfId="0" applyFont="1" applyFill="1" applyBorder="1">
      <alignment vertical="center" wrapText="1"/>
    </xf>
    <xf numFmtId="173" fontId="6" fillId="3" borderId="1" xfId="0" applyFont="1" applyFill="1" applyBorder="1" applyNumberFormat="1">
      <alignment horizontal="right" vertical="center"/>
    </xf>
    <xf numFmtId="173" fontId="6" fillId="3" borderId="19" xfId="0" applyFont="1" applyFill="1" applyBorder="1" applyNumberFormat="1">
      <alignment horizontal="right" vertical="center"/>
    </xf>
    <xf numFmtId="174" fontId="3" fillId="0" borderId="20" xfId="0" applyFont="1" applyBorder="1" applyNumberFormat="1">
      <alignment horizontal="right" vertical="center"/>
    </xf>
    <xf numFmtId="0" fontId="3" fillId="0" borderId="21" xfId="0" applyFont="1" applyBorder="1"/>
    <xf numFmtId="173" fontId="3" fillId="0" borderId="12" xfId="0" applyFont="1" applyBorder="1" applyNumberFormat="1">
      <alignment horizontal="center" vertical="center"/>
    </xf>
    <xf numFmtId="173" fontId="3" fillId="0" borderId="8" xfId="0" applyFont="1" applyBorder="1" applyNumberFormat="1">
      <alignment horizontal="center" vertical="center"/>
    </xf>
    <xf numFmtId="0" fontId="8" fillId="0" borderId="10" xfId="0" applyFont="1" applyBorder="1">
      <alignment horizontal="left" vertical="center" wrapText="1"/>
    </xf>
    <xf numFmtId="174" fontId="3" fillId="0" borderId="11" xfId="0" applyFont="1" applyBorder="1" applyNumberFormat="1">
      <alignment horizontal="right" vertical="center"/>
    </xf>
    <xf numFmtId="174" fontId="3" fillId="0" borderId="15" xfId="0" applyFont="1" applyBorder="1" applyNumberFormat="1">
      <alignment horizontal="right" vertical="center"/>
    </xf>
    <xf numFmtId="174" fontId="3" fillId="0" borderId="10" xfId="0" applyFont="1" applyBorder="1" applyNumberFormat="1">
      <alignment horizontal="right" vertical="center"/>
    </xf>
    <xf numFmtId="0" fontId="3" fillId="0" borderId="22" xfId="0" applyFont="1" applyBorder="1"/>
    <xf numFmtId="0" fontId="4" fillId="2" borderId="23" xfId="0" applyFont="1" applyFill="1" applyBorder="1">
      <alignment horizontal="left" vertical="center" wrapText="1"/>
    </xf>
    <xf numFmtId="0" fontId="4" fillId="0" borderId="24" xfId="0" applyFont="1" applyBorder="1">
      <alignment horizontal="center" vertical="center" wrapText="1"/>
    </xf>
    <xf numFmtId="0" fontId="10" fillId="2" borderId="6" xfId="0" applyFont="1" applyFill="1" applyBorder="1">
      <alignment horizontal="left" vertical="center" wrapText="1"/>
    </xf>
    <xf numFmtId="0" fontId="8" fillId="2" borderId="7" xfId="0" applyFont="1" applyFill="1" applyBorder="1">
      <alignment horizontal="center" vertical="center" wrapText="1"/>
    </xf>
    <xf numFmtId="174" fontId="7" fillId="2" borderId="7" xfId="0" applyFont="1" applyFill="1" applyBorder="1" applyNumberFormat="1">
      <alignment horizontal="right" vertical="center"/>
    </xf>
    <xf numFmtId="0" fontId="3" fillId="2" borderId="25" xfId="0" applyFont="1" applyFill="1" applyBorder="1"/>
    <xf numFmtId="0" fontId="3" fillId="0" borderId="16" xfId="0" applyFont="1" applyBorder="1">
      <alignment wrapText="1"/>
    </xf>
    <xf numFmtId="0" fontId="3" fillId="0" borderId="26" xfId="0" applyFont="1" applyBorder="1"/>
    <xf numFmtId="0" fontId="6" fillId="0" borderId="27" xfId="0" applyFont="1" applyBorder="1">
      <alignment vertical="center"/>
    </xf>
    <xf numFmtId="0" fontId="6" fillId="0" borderId="28" xfId="0" applyFont="1" applyBorder="1">
      <alignment vertical="center"/>
    </xf>
    <xf numFmtId="0" fontId="6" fillId="0" borderId="1" xfId="0" applyFont="1" applyBorder="1">
      <alignment vertical="center"/>
    </xf>
    <xf numFmtId="0" fontId="6" fillId="0" borderId="2" xfId="0" applyFont="1" applyBorder="1">
      <alignment vertical="center"/>
    </xf>
    <xf numFmtId="0" fontId="6" fillId="0" borderId="3" xfId="0" applyFont="1" applyBorder="1">
      <alignment vertical="center"/>
    </xf>
    <xf numFmtId="0" fontId="6" fillId="0" borderId="29" xfId="0" applyFont="1" applyBorder="1">
      <alignment vertical="center"/>
    </xf>
    <xf numFmtId="175" fontId="3" fillId="0" borderId="9" xfId="0" applyFont="1" applyBorder="1" applyNumberFormat="1">
      <alignment horizontal="right" vertical="center"/>
    </xf>
    <xf numFmtId="175" fontId="3" fillId="0" borderId="12" xfId="0" applyFont="1" applyBorder="1" applyNumberFormat="1">
      <alignment horizontal="right" vertical="center"/>
    </xf>
    <xf numFmtId="175" fontId="3" fillId="0" borderId="8" xfId="0" applyFont="1" applyBorder="1" applyNumberFormat="1">
      <alignment horizontal="right" vertical="center"/>
    </xf>
    <xf numFmtId="0" fontId="11" fillId="4" borderId="25" xfId="0" applyFont="1" applyFill="1" applyBorder="1">
      <alignment vertical="top" wrapText="1"/>
    </xf>
    <xf numFmtId="2" fontId="5" fillId="5" borderId="17" xfId="0" applyFont="1" applyFill="1" applyBorder="1" applyNumberFormat="1">
      <alignment horizontal="center" vertical="center"/>
    </xf>
    <xf numFmtId="2" fontId="5" fillId="5" borderId="14" xfId="0" applyFont="1" applyFill="1" applyBorder="1" applyNumberFormat="1">
      <alignment horizontal="center" vertical="center"/>
    </xf>
    <xf numFmtId="2" fontId="5" fillId="0" borderId="14" xfId="0" applyFont="1" applyBorder="1" applyNumberFormat="1">
      <alignment horizontal="center" vertical="center" wrapText="1"/>
    </xf>
    <xf numFmtId="2" fontId="5" fillId="5" borderId="14" xfId="0" applyFont="1" applyFill="1" applyBorder="1" applyNumberFormat="1">
      <alignment horizontal="center" vertical="center" wrapText="1"/>
    </xf>
    <xf numFmtId="173" fontId="6" fillId="6" borderId="11" xfId="0" applyFont="1" applyFill="1" applyBorder="1" applyNumberFormat="1">
      <alignment horizontal="center" vertical="top"/>
    </xf>
    <xf numFmtId="173" fontId="6" fillId="6" borderId="15" xfId="0" applyFont="1" applyFill="1" applyBorder="1" applyNumberFormat="1">
      <alignment horizontal="center" vertical="top"/>
    </xf>
    <xf numFmtId="173" fontId="6" fillId="6" borderId="10" xfId="0" applyFont="1" applyFill="1" applyBorder="1" applyNumberFormat="1">
      <alignment horizontal="center" vertical="top"/>
    </xf>
    <xf numFmtId="0" fontId="11" fillId="4" borderId="18" xfId="0" applyFont="1" applyFill="1" applyBorder="1">
      <alignment vertical="top" wrapText="1"/>
    </xf>
    <xf numFmtId="173" fontId="3" fillId="5" borderId="9" xfId="0" applyFont="1" applyFill="1" applyBorder="1" applyNumberFormat="1">
      <alignment horizontal="right" vertical="center"/>
    </xf>
    <xf numFmtId="173" fontId="3" fillId="5" borderId="12" xfId="0" applyFont="1" applyFill="1" applyBorder="1" applyNumberFormat="1">
      <alignment horizontal="right" vertical="center"/>
    </xf>
    <xf numFmtId="173" fontId="3" fillId="5" borderId="8" xfId="0" applyFont="1" applyFill="1" applyBorder="1" applyNumberFormat="1">
      <alignment horizontal="right" vertical="center"/>
    </xf>
    <xf numFmtId="173" fontId="3" fillId="7" borderId="9" xfId="0" applyFont="1" applyFill="1" applyBorder="1" applyNumberFormat="1">
      <alignment horizontal="center" vertical="center"/>
    </xf>
    <xf numFmtId="173" fontId="3" fillId="7" borderId="9" xfId="0" applyFont="1" applyFill="1" applyBorder="1" applyNumberFormat="1">
      <alignment horizontal="right" vertical="center"/>
    </xf>
    <xf numFmtId="173" fontId="3" fillId="7" borderId="12" xfId="0" applyFont="1" applyFill="1" applyBorder="1" applyNumberFormat="1">
      <alignment horizontal="right" vertical="center"/>
    </xf>
    <xf numFmtId="173" fontId="3" fillId="7" borderId="8" xfId="0" applyFont="1" applyFill="1" applyBorder="1" applyNumberFormat="1">
      <alignment horizontal="right" vertical="center"/>
    </xf>
    <xf numFmtId="173" fontId="6" fillId="6" borderId="30" xfId="0" applyFont="1" applyFill="1" applyBorder="1" applyNumberFormat="1">
      <alignment horizontal="center" vertical="top"/>
    </xf>
    <xf numFmtId="0" fontId="11" fillId="4" borderId="31" xfId="0" applyFont="1" applyFill="1" applyBorder="1">
      <alignment vertical="top" wrapText="1"/>
    </xf>
    <xf numFmtId="3" fontId="3" fillId="7" borderId="9" xfId="0" applyFont="1" applyFill="1" applyBorder="1" applyNumberFormat="1">
      <alignment horizontal="right" vertical="center"/>
    </xf>
    <xf numFmtId="3" fontId="3" fillId="7" borderId="12" xfId="0" applyFont="1" applyFill="1" applyBorder="1" applyNumberFormat="1">
      <alignment horizontal="right" vertical="center"/>
    </xf>
    <xf numFmtId="3" fontId="3" fillId="7" borderId="8" xfId="0" applyFont="1" applyFill="1" applyBorder="1" applyNumberFormat="1">
      <alignment horizontal="right" vertical="center"/>
    </xf>
    <xf numFmtId="173" fontId="3" fillId="7" borderId="11" xfId="0" applyFont="1" applyFill="1" applyBorder="1" applyNumberFormat="1">
      <alignment horizontal="right" vertical="center"/>
    </xf>
    <xf numFmtId="173" fontId="3" fillId="7" borderId="15" xfId="0" applyFont="1" applyFill="1" applyBorder="1" applyNumberFormat="1">
      <alignment horizontal="right" vertical="center"/>
    </xf>
    <xf numFmtId="173" fontId="3" fillId="7" borderId="10" xfId="0" applyFont="1" applyFill="1" applyBorder="1" applyNumberFormat="1">
      <alignment horizontal="right" vertical="center"/>
    </xf>
    <xf numFmtId="0" fontId="5" fillId="7" borderId="9" xfId="0" applyFont="1" applyFill="1" applyBorder="1">
      <alignment vertical="center"/>
    </xf>
    <xf numFmtId="3" fontId="5" fillId="7" borderId="9" xfId="0" applyFont="1" applyFill="1" applyBorder="1" applyNumberFormat="1">
      <alignment vertical="center"/>
    </xf>
    <xf numFmtId="3" fontId="5" fillId="7" borderId="12" xfId="0" applyFont="1" applyFill="1" applyBorder="1" applyNumberFormat="1">
      <alignment vertical="center"/>
    </xf>
    <xf numFmtId="3" fontId="5" fillId="7" borderId="8" xfId="0" applyFont="1" applyFill="1" applyBorder="1" applyNumberFormat="1">
      <alignment vertical="center"/>
    </xf>
    <xf numFmtId="173" fontId="3" fillId="7" borderId="20" xfId="0" applyFont="1" applyFill="1" applyBorder="1" applyNumberFormat="1">
      <alignment horizontal="right" vertical="center"/>
    </xf>
    <xf numFmtId="173" fontId="3" fillId="7" borderId="30" xfId="0" applyFont="1" applyFill="1" applyBorder="1" applyNumberFormat="1">
      <alignment horizontal="right" vertical="center"/>
    </xf>
    <xf numFmtId="173" fontId="3" fillId="7" borderId="11" xfId="0" applyFont="1" applyFill="1" applyBorder="1" applyNumberFormat="1">
      <alignment horizontal="center" vertical="center"/>
    </xf>
    <xf numFmtId="173" fontId="3" fillId="7" borderId="24" xfId="0" applyFont="1" applyFill="1" applyBorder="1" applyNumberFormat="1">
      <alignment horizontal="right" vertical="center"/>
    </xf>
    <xf numFmtId="173" fontId="3" fillId="7" borderId="32" xfId="0" applyFont="1" applyFill="1" applyBorder="1" applyNumberFormat="1">
      <alignment horizontal="right" vertical="center"/>
    </xf>
    <xf numFmtId="0" fontId="3" fillId="5" borderId="33" xfId="0" applyFont="1" applyFill="1" applyBorder="1">
      <alignment horizontal="center" vertical="center" wrapText="1"/>
    </xf>
    <xf numFmtId="0" fontId="3" fillId="5" borderId="13" xfId="0" applyFont="1" applyFill="1" applyBorder="1">
      <alignment horizontal="center" vertical="center" wrapText="1"/>
    </xf>
    <xf numFmtId="0" fontId="3" fillId="5" borderId="26" xfId="0" applyFont="1" applyFill="1" applyBorder="1">
      <alignment horizontal="center" vertical="center" wrapText="1"/>
    </xf>
    <xf numFmtId="0" fontId="4" fillId="0" borderId="3" xfId="0" applyFont="1" applyBorder="1">
      <alignment horizontal="center" vertical="center" wrapText="1"/>
    </xf>
    <xf numFmtId="0" fontId="4" fillId="0" borderId="12" xfId="0" applyFont="1" applyBorder="1">
      <alignment horizontal="center" vertical="center" wrapText="1"/>
    </xf>
    <xf numFmtId="0" fontId="4" fillId="0" borderId="32" xfId="0" applyFont="1" applyBorder="1">
      <alignment horizontal="center" vertical="center" wrapText="1"/>
    </xf>
    <xf numFmtId="0" fontId="3" fillId="0" borderId="12" xfId="0" applyFont="1" applyBorder="1">
      <alignment horizontal="center" vertical="center"/>
    </xf>
    <xf numFmtId="0" fontId="3" fillId="0" borderId="32" xfId="0" applyFont="1" applyBorder="1">
      <alignment horizontal="center" vertical="center"/>
    </xf>
    <xf numFmtId="0" fontId="3" fillId="0" borderId="8" xfId="0" applyFont="1" applyBorder="1">
      <alignment horizontal="center" vertical="center"/>
    </xf>
    <xf numFmtId="0" fontId="3" fillId="0" borderId="23" xfId="0" applyFont="1" applyBorder="1">
      <alignment horizontal="center" vertical="center"/>
    </xf>
    <xf numFmtId="0" fontId="3" fillId="0" borderId="9" xfId="0" applyFont="1" applyBorder="1">
      <alignment horizontal="center" vertical="center"/>
    </xf>
    <xf numFmtId="0" fontId="3" fillId="0" borderId="24" xfId="0" applyFont="1" applyBorder="1">
      <alignment horizontal="center" vertical="center"/>
    </xf>
    <xf numFmtId="0" fontId="3" fillId="0" borderId="1" xfId="0" applyFont="1" applyBorder="1">
      <alignment horizontal="center" vertical="center"/>
    </xf>
    <xf numFmtId="0" fontId="3" fillId="0" borderId="34" xfId="0" applyFont="1" applyBorder="1">
      <alignment horizontal="center" vertical="center" wrapText="1"/>
    </xf>
    <xf numFmtId="0" fontId="3" fillId="0" borderId="35" xfId="0" applyFont="1" applyBorder="1">
      <alignment horizontal="center" vertical="center" wrapText="1"/>
    </xf>
    <xf numFmtId="0" fontId="3" fillId="0" borderId="36" xfId="0" applyFont="1" applyBorder="1">
      <alignment horizontal="center" vertical="center" wrapText="1"/>
    </xf>
    <xf numFmtId="0" fontId="3" fillId="0" borderId="37" xfId="0" applyFont="1" applyBorder="1">
      <alignment horizontal="center" vertical="center" wrapText="1"/>
    </xf>
    <xf numFmtId="0" fontId="3" fillId="0" borderId="38" xfId="0" applyFont="1" applyBorder="1">
      <alignment horizontal="center" vertical="center" wrapText="1"/>
    </xf>
  </cellXfs>
  <cellStyles count="3">
    <cellStyle name="Normal" xfId="0" builtinId="0"/>
    <cellStyle name="Обычный 2" xfId="1"/>
    <cellStyle name="Обычный 3" xfId="2"/>
  </cellStyles>
  <dxfs count="9"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</dxfs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<Relationship Id="rId5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08EEEFE-2E86-209B-D162-ECFFF2E0A5DE}" mc:Ignorable="x14ac xr xr2 xr3">
  <dimension ref="A1:T20"/>
  <sheetViews>
    <sheetView workbookViewId="0">
      <selection activeCell="A1" sqref="A1"/>
    </sheetView>
  </sheetViews>
  <sheetFormatPr defaultColWidth="10" customHeight="1" defaultRowHeight="22.5"/>
  <sheetData>
    <row r="2" customHeight="1" ht="22.5">
      <c r="B2" s="0" t="s">
        <v>0</v>
      </c>
    </row>
    <row customHeight="1" ht="22.5">
      <c r="B3" s="0" t="s">
        <v>1</v>
      </c>
    </row>
  </sheetData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87C9C8F-5767-A0E5-6982-CCA233C83B51}" mc:Ignorable="x14ac xr xr2 xr3">
  <dimension ref="A1:L143"/>
  <sheetViews>
    <sheetView topLeftCell="A1" zoomScale="150" workbookViewId="0" tabSelected="1">
      <pane ySplit="3" topLeftCell="A4" activePane="bottomLeft" state="frozen"/>
    </sheetView>
  </sheetViews>
  <sheetFormatPr defaultColWidth="8.66015625" customHeight="1" defaultRowHeight="11.25"/>
  <cols>
    <col min="1" max="1" style="3" width="42" customWidth="1"/>
    <col min="2" max="2" style="4" width="31.83203125" customWidth="1"/>
    <col min="3" max="11" style="5" width="10.5" customWidth="1"/>
    <col min="12" max="12" style="5" width="21.5" customWidth="1"/>
  </cols>
  <sheetData>
    <row s="6" customFormat="1" customHeight="1" ht="11.25">
      <c r="A1" s="130" t="s">
        <v>2</v>
      </c>
      <c r="B1" s="121" t="s">
        <v>3</v>
      </c>
      <c r="C1" s="8" t="s">
        <v>4</v>
      </c>
      <c r="D1" s="9" t="s">
        <v>4</v>
      </c>
      <c r="E1" s="10" t="s">
        <v>5</v>
      </c>
      <c r="F1" s="131" t="s">
        <v>6</v>
      </c>
      <c r="G1" s="132"/>
      <c r="H1" s="132"/>
      <c r="I1" s="132"/>
      <c r="J1" s="132"/>
      <c r="K1" s="133"/>
      <c r="L1" s="118" t="s">
        <v>7</v>
      </c>
    </row>
    <row s="6" customFormat="1" customHeight="1" ht="11.25">
      <c r="A2" s="126"/>
      <c r="B2" s="122"/>
      <c r="C2" s="126">
        <v>2022</v>
      </c>
      <c r="D2" s="128">
        <v>2023</v>
      </c>
      <c r="E2" s="124">
        <v>2024</v>
      </c>
      <c r="F2" s="134">
        <v>2025</v>
      </c>
      <c r="G2" s="135"/>
      <c r="H2" s="134">
        <v>2026</v>
      </c>
      <c r="I2" s="135"/>
      <c r="J2" s="134">
        <v>2027</v>
      </c>
      <c r="K2" s="135"/>
      <c r="L2" s="119"/>
    </row>
    <row s="6" customFormat="1" customHeight="1" ht="11.25">
      <c r="A3" s="127"/>
      <c r="B3" s="123"/>
      <c r="C3" s="127"/>
      <c r="D3" s="129"/>
      <c r="E3" s="125"/>
      <c r="F3" s="11" t="s">
        <v>8</v>
      </c>
      <c r="G3" s="12" t="s">
        <v>9</v>
      </c>
      <c r="H3" s="11" t="s">
        <v>8</v>
      </c>
      <c r="I3" s="12" t="s">
        <v>9</v>
      </c>
      <c r="J3" s="11" t="s">
        <v>8</v>
      </c>
      <c r="K3" s="12" t="s">
        <v>9</v>
      </c>
      <c r="L3" s="120"/>
    </row>
    <row s="7" customFormat="1" customHeight="1" ht="72">
      <c r="A4" s="13" t="s">
        <v>10</v>
      </c>
      <c r="B4" s="14"/>
      <c r="C4" s="14"/>
      <c r="D4" s="14"/>
      <c r="E4" s="14"/>
      <c r="F4" s="14"/>
      <c r="G4" s="14"/>
      <c r="H4" s="14"/>
      <c r="I4" s="14"/>
      <c r="J4" s="14"/>
      <c r="K4" s="14"/>
      <c r="L4" s="85" t="s">
        <v>11</v>
      </c>
    </row>
    <row customHeight="1" ht="12">
      <c r="A5" s="15" t="s">
        <v>12</v>
      </c>
      <c r="B5" s="16"/>
      <c r="C5" s="17"/>
      <c r="D5" s="17"/>
      <c r="E5" s="29"/>
      <c r="F5" s="32"/>
      <c r="G5" s="29"/>
      <c r="H5" s="32"/>
      <c r="I5" s="29"/>
      <c r="J5" s="32"/>
      <c r="K5" s="29"/>
      <c r="L5" s="86"/>
    </row>
    <row customHeight="1" ht="58.5">
      <c r="A6" s="18" t="s">
        <v>13</v>
      </c>
      <c r="B6" s="19" t="s">
        <v>14</v>
      </c>
      <c r="C6" s="103">
        <v>4</v>
      </c>
      <c r="D6" s="103">
        <v>4</v>
      </c>
      <c r="E6" s="104">
        <v>4</v>
      </c>
      <c r="F6" s="105">
        <v>4</v>
      </c>
      <c r="G6" s="104">
        <v>4</v>
      </c>
      <c r="H6" s="105">
        <v>4</v>
      </c>
      <c r="I6" s="104">
        <v>4</v>
      </c>
      <c r="J6" s="105">
        <v>4</v>
      </c>
      <c r="K6" s="104">
        <v>4</v>
      </c>
      <c r="L6" s="87"/>
    </row>
    <row customHeight="1" ht="19.5">
      <c r="A7" s="18" t="s">
        <v>15</v>
      </c>
      <c r="B7" s="19" t="s">
        <v>16</v>
      </c>
      <c r="C7" s="98">
        <v>2514342</v>
      </c>
      <c r="D7" s="98">
        <v>2664015</v>
      </c>
      <c r="E7" s="99">
        <v>2783064</v>
      </c>
      <c r="F7" s="100">
        <v>2783064</v>
      </c>
      <c r="G7" s="99">
        <v>2881189</v>
      </c>
      <c r="H7" s="100">
        <v>2997181</v>
      </c>
      <c r="I7" s="99">
        <v>2997181</v>
      </c>
      <c r="J7" s="100">
        <v>2997181</v>
      </c>
      <c r="K7" s="99">
        <v>3116314</v>
      </c>
      <c r="L7" s="87"/>
    </row>
    <row customHeight="1" ht="30">
      <c r="A8" s="30" t="s">
        <v>17</v>
      </c>
      <c r="B8" s="31" t="s">
        <v>18</v>
      </c>
      <c r="C8" s="106">
        <v>1107</v>
      </c>
      <c r="D8" s="106">
        <v>969.7</v>
      </c>
      <c r="E8" s="107">
        <v>985</v>
      </c>
      <c r="F8" s="108">
        <v>985</v>
      </c>
      <c r="G8" s="107">
        <v>986</v>
      </c>
      <c r="H8" s="108">
        <v>986</v>
      </c>
      <c r="I8" s="107">
        <v>992</v>
      </c>
      <c r="J8" s="108">
        <v>992</v>
      </c>
      <c r="K8" s="107">
        <v>997</v>
      </c>
      <c r="L8" s="87"/>
    </row>
    <row customHeight="1" ht="26.25">
      <c r="A9" s="33" t="s">
        <v>19</v>
      </c>
      <c r="B9" s="34" t="s">
        <v>14</v>
      </c>
      <c r="C9" s="35">
        <f t="shared" si="0" ref="C9:K9">C11+C29+C49+C50</f>
        <v>990</v>
      </c>
      <c r="D9" s="35">
        <f t="shared" si="0"/>
        <v>1024</v>
      </c>
      <c r="E9" s="36">
        <f t="shared" si="0"/>
        <v>1103</v>
      </c>
      <c r="F9" s="39">
        <f t="shared" si="0"/>
        <v>1107</v>
      </c>
      <c r="G9" s="36">
        <f t="shared" si="0"/>
        <v>1114</v>
      </c>
      <c r="H9" s="39">
        <f t="shared" si="0"/>
        <v>1111</v>
      </c>
      <c r="I9" s="36">
        <f t="shared" si="0"/>
        <v>1122</v>
      </c>
      <c r="J9" s="39">
        <f t="shared" si="0"/>
        <v>1117</v>
      </c>
      <c r="K9" s="36">
        <f t="shared" si="0"/>
        <v>1131</v>
      </c>
      <c r="L9" s="87"/>
    </row>
    <row customHeight="1" ht="18">
      <c r="A10" s="18" t="s">
        <v>20</v>
      </c>
      <c r="B10" s="19"/>
      <c r="C10" s="20"/>
      <c r="D10" s="20"/>
      <c r="E10" s="37"/>
      <c r="F10" s="40"/>
      <c r="G10" s="37"/>
      <c r="H10" s="40"/>
      <c r="I10" s="37"/>
      <c r="J10" s="40"/>
      <c r="K10" s="37"/>
      <c r="L10" s="87"/>
    </row>
    <row s="7" customFormat="1" customHeight="1" ht="42.75">
      <c r="A11" s="21" t="s">
        <v>21</v>
      </c>
      <c r="B11" s="19" t="s">
        <v>22</v>
      </c>
      <c r="C11" s="20">
        <f t="shared" si="1" ref="C11:K64">SUM(C13:C14,C22:C28)</f>
        <v>197</v>
      </c>
      <c r="D11" s="20">
        <f t="shared" si="1"/>
        <v>207</v>
      </c>
      <c r="E11" s="37">
        <f t="shared" si="1"/>
        <v>210</v>
      </c>
      <c r="F11" s="40">
        <f t="shared" si="1"/>
        <v>212</v>
      </c>
      <c r="G11" s="37">
        <f t="shared" si="1"/>
        <v>214</v>
      </c>
      <c r="H11" s="40">
        <f t="shared" si="1"/>
        <v>214</v>
      </c>
      <c r="I11" s="37">
        <f t="shared" si="1"/>
        <v>216</v>
      </c>
      <c r="J11" s="40">
        <f t="shared" si="1"/>
        <v>216</v>
      </c>
      <c r="K11" s="37">
        <f t="shared" si="1"/>
        <v>220</v>
      </c>
      <c r="L11" s="87"/>
    </row>
    <row customHeight="1" ht="19.5">
      <c r="A12" s="18" t="s">
        <v>23</v>
      </c>
      <c r="B12" s="19"/>
      <c r="C12" s="20"/>
      <c r="D12" s="20"/>
      <c r="E12" s="37"/>
      <c r="F12" s="40"/>
      <c r="G12" s="37"/>
      <c r="H12" s="40"/>
      <c r="I12" s="37"/>
      <c r="J12" s="40"/>
      <c r="K12" s="37"/>
      <c r="L12" s="88"/>
    </row>
    <row customHeight="1" ht="19.5">
      <c r="A13" s="18" t="s">
        <v>24</v>
      </c>
      <c r="B13" s="19" t="s">
        <v>22</v>
      </c>
      <c r="C13" s="103">
        <v>25</v>
      </c>
      <c r="D13" s="103">
        <v>25</v>
      </c>
      <c r="E13" s="104">
        <v>25</v>
      </c>
      <c r="F13" s="105">
        <v>25</v>
      </c>
      <c r="G13" s="104">
        <v>25</v>
      </c>
      <c r="H13" s="105">
        <v>25</v>
      </c>
      <c r="I13" s="104">
        <v>25</v>
      </c>
      <c r="J13" s="105">
        <v>25</v>
      </c>
      <c r="K13" s="104">
        <v>26</v>
      </c>
      <c r="L13" s="89"/>
    </row>
    <row customHeight="1" ht="19.5">
      <c r="A14" s="18" t="s">
        <v>25</v>
      </c>
      <c r="B14" s="19" t="s">
        <v>22</v>
      </c>
      <c r="C14" s="103">
        <f t="shared" si="2" ref="C14:K87">C15+C16+C17+C18+C19+C20+C21</f>
        <v>43</v>
      </c>
      <c r="D14" s="103">
        <f t="shared" si="2"/>
        <v>43</v>
      </c>
      <c r="E14" s="103">
        <f t="shared" si="2"/>
        <v>44</v>
      </c>
      <c r="F14" s="103">
        <f t="shared" si="2"/>
        <v>44</v>
      </c>
      <c r="G14" s="103">
        <f t="shared" si="2"/>
        <v>45</v>
      </c>
      <c r="H14" s="103">
        <f t="shared" si="2"/>
        <v>45</v>
      </c>
      <c r="I14" s="103">
        <f t="shared" si="2"/>
        <v>47</v>
      </c>
      <c r="J14" s="103">
        <f t="shared" si="2"/>
        <v>47</v>
      </c>
      <c r="K14" s="103">
        <f t="shared" si="2"/>
        <v>49</v>
      </c>
      <c r="L14" s="87"/>
    </row>
    <row customHeight="1" ht="21.75">
      <c r="A15" s="18" t="s">
        <v>26</v>
      </c>
      <c r="B15" s="19" t="s">
        <v>22</v>
      </c>
      <c r="C15" s="103">
        <v>4</v>
      </c>
      <c r="D15" s="103">
        <v>5</v>
      </c>
      <c r="E15" s="104">
        <v>5</v>
      </c>
      <c r="F15" s="105">
        <v>5</v>
      </c>
      <c r="G15" s="104">
        <v>5</v>
      </c>
      <c r="H15" s="105">
        <v>5</v>
      </c>
      <c r="I15" s="104">
        <v>5</v>
      </c>
      <c r="J15" s="105">
        <v>5</v>
      </c>
      <c r="K15" s="104">
        <v>5</v>
      </c>
      <c r="L15" s="87"/>
    </row>
    <row customHeight="1" ht="17.25">
      <c r="A16" s="18" t="s">
        <v>27</v>
      </c>
      <c r="B16" s="19" t="s">
        <v>22</v>
      </c>
      <c r="C16" s="103">
        <v>0</v>
      </c>
      <c r="D16" s="103">
        <v>0</v>
      </c>
      <c r="E16" s="104">
        <v>0</v>
      </c>
      <c r="F16" s="105">
        <v>0</v>
      </c>
      <c r="G16" s="104">
        <v>0</v>
      </c>
      <c r="H16" s="105">
        <v>0</v>
      </c>
      <c r="I16" s="104">
        <v>0</v>
      </c>
      <c r="J16" s="105">
        <v>0</v>
      </c>
      <c r="K16" s="104">
        <v>0</v>
      </c>
      <c r="L16" s="87"/>
    </row>
    <row customHeight="1" ht="17.25">
      <c r="A17" s="18" t="s">
        <v>28</v>
      </c>
      <c r="B17" s="19" t="s">
        <v>22</v>
      </c>
      <c r="C17" s="103">
        <v>8</v>
      </c>
      <c r="D17" s="103">
        <v>9</v>
      </c>
      <c r="E17" s="104">
        <v>9</v>
      </c>
      <c r="F17" s="105">
        <v>9</v>
      </c>
      <c r="G17" s="104">
        <v>10</v>
      </c>
      <c r="H17" s="105">
        <v>10</v>
      </c>
      <c r="I17" s="104">
        <v>10</v>
      </c>
      <c r="J17" s="105">
        <v>10</v>
      </c>
      <c r="K17" s="104">
        <v>10</v>
      </c>
      <c r="L17" s="87"/>
    </row>
    <row customHeight="1" ht="17.25">
      <c r="A18" s="18" t="s">
        <v>29</v>
      </c>
      <c r="B18" s="19" t="s">
        <v>22</v>
      </c>
      <c r="C18" s="103">
        <v>3</v>
      </c>
      <c r="D18" s="103">
        <v>3</v>
      </c>
      <c r="E18" s="104">
        <v>3</v>
      </c>
      <c r="F18" s="105">
        <v>3</v>
      </c>
      <c r="G18" s="104">
        <v>3</v>
      </c>
      <c r="H18" s="105">
        <v>3</v>
      </c>
      <c r="I18" s="104">
        <v>4</v>
      </c>
      <c r="J18" s="105">
        <v>4</v>
      </c>
      <c r="K18" s="104">
        <v>4</v>
      </c>
      <c r="L18" s="87"/>
    </row>
    <row customHeight="1" ht="47.25">
      <c r="A19" s="18" t="s">
        <v>30</v>
      </c>
      <c r="B19" s="19" t="s">
        <v>22</v>
      </c>
      <c r="C19" s="103">
        <v>25</v>
      </c>
      <c r="D19" s="103">
        <v>23</v>
      </c>
      <c r="E19" s="104">
        <v>24</v>
      </c>
      <c r="F19" s="105">
        <v>24</v>
      </c>
      <c r="G19" s="104">
        <v>24</v>
      </c>
      <c r="H19" s="105">
        <v>24</v>
      </c>
      <c r="I19" s="104">
        <v>25</v>
      </c>
      <c r="J19" s="105">
        <v>25</v>
      </c>
      <c r="K19" s="104">
        <v>27</v>
      </c>
      <c r="L19" s="87"/>
    </row>
    <row customHeight="1" ht="21">
      <c r="A20" s="18" t="s">
        <v>31</v>
      </c>
      <c r="B20" s="19" t="s">
        <v>22</v>
      </c>
      <c r="C20" s="103">
        <v>1</v>
      </c>
      <c r="D20" s="103">
        <v>1</v>
      </c>
      <c r="E20" s="104">
        <v>1</v>
      </c>
      <c r="F20" s="105">
        <v>1</v>
      </c>
      <c r="G20" s="104">
        <v>1</v>
      </c>
      <c r="H20" s="105">
        <v>1</v>
      </c>
      <c r="I20" s="104">
        <v>1</v>
      </c>
      <c r="J20" s="105">
        <v>1</v>
      </c>
      <c r="K20" s="104">
        <v>1</v>
      </c>
      <c r="L20" s="87"/>
    </row>
    <row customHeight="1" ht="21">
      <c r="A21" s="18" t="s">
        <v>32</v>
      </c>
      <c r="B21" s="19" t="s">
        <v>22</v>
      </c>
      <c r="C21" s="103">
        <v>2</v>
      </c>
      <c r="D21" s="103">
        <v>2</v>
      </c>
      <c r="E21" s="104">
        <v>2</v>
      </c>
      <c r="F21" s="105">
        <v>2</v>
      </c>
      <c r="G21" s="104">
        <v>2</v>
      </c>
      <c r="H21" s="105">
        <v>2</v>
      </c>
      <c r="I21" s="104">
        <v>2</v>
      </c>
      <c r="J21" s="105">
        <v>2</v>
      </c>
      <c r="K21" s="104">
        <v>2</v>
      </c>
      <c r="L21" s="87"/>
    </row>
    <row customHeight="1" ht="17.25">
      <c r="A22" s="18" t="s">
        <v>33</v>
      </c>
      <c r="B22" s="19" t="s">
        <v>22</v>
      </c>
      <c r="C22" s="103">
        <v>25</v>
      </c>
      <c r="D22" s="103">
        <v>25</v>
      </c>
      <c r="E22" s="104">
        <v>25</v>
      </c>
      <c r="F22" s="105">
        <v>26</v>
      </c>
      <c r="G22" s="104">
        <v>26</v>
      </c>
      <c r="H22" s="105">
        <v>26</v>
      </c>
      <c r="I22" s="104">
        <v>26</v>
      </c>
      <c r="J22" s="105">
        <v>26</v>
      </c>
      <c r="K22" s="104">
        <v>26</v>
      </c>
      <c r="L22" s="87"/>
    </row>
    <row customHeight="1" ht="26.25">
      <c r="A23" s="18" t="s">
        <v>34</v>
      </c>
      <c r="B23" s="19" t="s">
        <v>22</v>
      </c>
      <c r="C23" s="103">
        <v>39</v>
      </c>
      <c r="D23" s="103">
        <v>41</v>
      </c>
      <c r="E23" s="104">
        <v>43</v>
      </c>
      <c r="F23" s="105">
        <v>43</v>
      </c>
      <c r="G23" s="104">
        <v>43</v>
      </c>
      <c r="H23" s="105">
        <v>43</v>
      </c>
      <c r="I23" s="104">
        <v>43</v>
      </c>
      <c r="J23" s="105">
        <v>43</v>
      </c>
      <c r="K23" s="104">
        <v>44</v>
      </c>
      <c r="L23" s="87"/>
    </row>
    <row customHeight="1" ht="26.25">
      <c r="A24" s="18" t="s">
        <v>35</v>
      </c>
      <c r="B24" s="19" t="s">
        <v>22</v>
      </c>
      <c r="C24" s="103">
        <v>15</v>
      </c>
      <c r="D24" s="103">
        <v>15</v>
      </c>
      <c r="E24" s="104">
        <v>15</v>
      </c>
      <c r="F24" s="105">
        <v>15</v>
      </c>
      <c r="G24" s="104">
        <v>16</v>
      </c>
      <c r="H24" s="105">
        <v>16</v>
      </c>
      <c r="I24" s="104">
        <v>16</v>
      </c>
      <c r="J24" s="105">
        <v>16</v>
      </c>
      <c r="K24" s="104">
        <v>16</v>
      </c>
      <c r="L24" s="87"/>
    </row>
    <row customHeight="1" ht="26.25">
      <c r="A25" s="18" t="s">
        <v>36</v>
      </c>
      <c r="B25" s="19" t="s">
        <v>22</v>
      </c>
      <c r="C25" s="103">
        <v>8</v>
      </c>
      <c r="D25" s="103">
        <v>8</v>
      </c>
      <c r="E25" s="104">
        <v>9</v>
      </c>
      <c r="F25" s="105">
        <v>9</v>
      </c>
      <c r="G25" s="104">
        <v>9</v>
      </c>
      <c r="H25" s="105">
        <v>9</v>
      </c>
      <c r="I25" s="104">
        <v>9</v>
      </c>
      <c r="J25" s="105">
        <v>9</v>
      </c>
      <c r="K25" s="104">
        <v>9</v>
      </c>
      <c r="L25" s="87"/>
    </row>
    <row customHeight="1" ht="22.5">
      <c r="A26" s="18" t="s">
        <v>37</v>
      </c>
      <c r="B26" s="19" t="s">
        <v>22</v>
      </c>
      <c r="C26" s="103">
        <v>2</v>
      </c>
      <c r="D26" s="103">
        <v>2</v>
      </c>
      <c r="E26" s="104">
        <v>2</v>
      </c>
      <c r="F26" s="105">
        <v>2</v>
      </c>
      <c r="G26" s="104">
        <v>2</v>
      </c>
      <c r="H26" s="105">
        <v>2</v>
      </c>
      <c r="I26" s="104">
        <v>2</v>
      </c>
      <c r="J26" s="105">
        <v>2</v>
      </c>
      <c r="K26" s="104">
        <v>2</v>
      </c>
      <c r="L26" s="87"/>
    </row>
    <row customHeight="1" ht="22.5">
      <c r="A27" s="18" t="s">
        <v>38</v>
      </c>
      <c r="B27" s="19" t="s">
        <v>22</v>
      </c>
      <c r="C27" s="103">
        <v>0</v>
      </c>
      <c r="D27" s="103">
        <v>0</v>
      </c>
      <c r="E27" s="104">
        <v>0</v>
      </c>
      <c r="F27" s="105">
        <v>0</v>
      </c>
      <c r="G27" s="104">
        <v>0</v>
      </c>
      <c r="H27" s="105">
        <v>0</v>
      </c>
      <c r="I27" s="104">
        <v>0</v>
      </c>
      <c r="J27" s="105">
        <v>0</v>
      </c>
      <c r="K27" s="104">
        <v>0</v>
      </c>
      <c r="L27" s="87"/>
    </row>
    <row customHeight="1" ht="17.25">
      <c r="A28" s="18" t="s">
        <v>39</v>
      </c>
      <c r="B28" s="19" t="s">
        <v>22</v>
      </c>
      <c r="C28" s="103">
        <v>40</v>
      </c>
      <c r="D28" s="103">
        <v>48</v>
      </c>
      <c r="E28" s="104">
        <v>47</v>
      </c>
      <c r="F28" s="105">
        <v>48</v>
      </c>
      <c r="G28" s="104">
        <v>48</v>
      </c>
      <c r="H28" s="105">
        <v>48</v>
      </c>
      <c r="I28" s="104">
        <v>48</v>
      </c>
      <c r="J28" s="105">
        <v>48</v>
      </c>
      <c r="K28" s="104">
        <v>48</v>
      </c>
      <c r="L28" s="87"/>
    </row>
    <row s="7" customFormat="1" customHeight="1" ht="25.5">
      <c r="A29" s="21" t="s">
        <v>40</v>
      </c>
      <c r="B29" s="19" t="s">
        <v>22</v>
      </c>
      <c r="C29" s="20">
        <f t="shared" si="3" ref="C29:K82">SUM(C33:C34,C42:C48)</f>
        <v>792</v>
      </c>
      <c r="D29" s="20">
        <f t="shared" si="3"/>
        <v>816</v>
      </c>
      <c r="E29" s="37">
        <f t="shared" si="3"/>
        <v>892</v>
      </c>
      <c r="F29" s="40">
        <f t="shared" si="3"/>
        <v>894</v>
      </c>
      <c r="G29" s="37">
        <f t="shared" si="3"/>
        <v>899</v>
      </c>
      <c r="H29" s="40">
        <f t="shared" si="3"/>
        <v>896</v>
      </c>
      <c r="I29" s="37">
        <f t="shared" si="3"/>
        <v>905</v>
      </c>
      <c r="J29" s="40">
        <f t="shared" si="3"/>
        <v>900</v>
      </c>
      <c r="K29" s="37">
        <f t="shared" si="3"/>
        <v>910</v>
      </c>
      <c r="L29" s="87"/>
    </row>
    <row s="7" customFormat="1" customHeight="1" ht="16.5">
      <c r="A30" s="21" t="s">
        <v>41</v>
      </c>
      <c r="B30" s="19"/>
      <c r="C30" s="20"/>
      <c r="D30" s="20"/>
      <c r="E30" s="37"/>
      <c r="F30" s="40"/>
      <c r="G30" s="37"/>
      <c r="H30" s="40"/>
      <c r="I30" s="37"/>
      <c r="J30" s="40"/>
      <c r="K30" s="37"/>
      <c r="L30" s="87"/>
    </row>
    <row s="7" customFormat="1" customHeight="1" ht="30">
      <c r="A31" s="22" t="s">
        <v>42</v>
      </c>
      <c r="B31" s="19" t="s">
        <v>22</v>
      </c>
      <c r="C31" s="103">
        <v>22</v>
      </c>
      <c r="D31" s="103">
        <v>25</v>
      </c>
      <c r="E31" s="104">
        <v>27</v>
      </c>
      <c r="F31" s="105">
        <v>28</v>
      </c>
      <c r="G31" s="104">
        <v>29</v>
      </c>
      <c r="H31" s="105">
        <v>30</v>
      </c>
      <c r="I31" s="104">
        <v>32</v>
      </c>
      <c r="J31" s="105">
        <v>32</v>
      </c>
      <c r="K31" s="104">
        <v>34</v>
      </c>
      <c r="L31" s="87"/>
    </row>
    <row customHeight="1" ht="19.5">
      <c r="A32" s="18" t="s">
        <v>23</v>
      </c>
      <c r="B32" s="19"/>
      <c r="C32" s="20"/>
      <c r="D32" s="20"/>
      <c r="E32" s="37"/>
      <c r="F32" s="40"/>
      <c r="G32" s="37"/>
      <c r="H32" s="40"/>
      <c r="I32" s="37"/>
      <c r="J32" s="40"/>
      <c r="K32" s="37"/>
      <c r="L32" s="88"/>
    </row>
    <row customHeight="1" ht="23.25">
      <c r="A33" s="18" t="s">
        <v>24</v>
      </c>
      <c r="B33" s="19" t="s">
        <v>22</v>
      </c>
      <c r="C33" s="103">
        <v>28</v>
      </c>
      <c r="D33" s="103">
        <v>28</v>
      </c>
      <c r="E33" s="104">
        <v>32</v>
      </c>
      <c r="F33" s="105">
        <v>32</v>
      </c>
      <c r="G33" s="104">
        <v>32</v>
      </c>
      <c r="H33" s="105">
        <v>32</v>
      </c>
      <c r="I33" s="104">
        <v>33</v>
      </c>
      <c r="J33" s="105">
        <v>33</v>
      </c>
      <c r="K33" s="104">
        <v>33</v>
      </c>
      <c r="L33" s="87"/>
    </row>
    <row customHeight="1" ht="19.5">
      <c r="A34" s="18" t="s">
        <v>25</v>
      </c>
      <c r="B34" s="19" t="s">
        <v>22</v>
      </c>
      <c r="C34" s="103">
        <f t="shared" si="2"/>
        <v>50</v>
      </c>
      <c r="D34" s="103">
        <f t="shared" si="2"/>
        <v>44</v>
      </c>
      <c r="E34" s="103">
        <f t="shared" si="2"/>
        <v>44</v>
      </c>
      <c r="F34" s="103">
        <f t="shared" si="2"/>
        <v>44</v>
      </c>
      <c r="G34" s="103">
        <f t="shared" si="2"/>
        <v>46</v>
      </c>
      <c r="H34" s="103">
        <f t="shared" si="2"/>
        <v>45</v>
      </c>
      <c r="I34" s="103">
        <f t="shared" si="2"/>
        <v>48</v>
      </c>
      <c r="J34" s="103">
        <f t="shared" si="2"/>
        <v>48</v>
      </c>
      <c r="K34" s="103">
        <f t="shared" si="2"/>
        <v>50</v>
      </c>
      <c r="L34" s="87"/>
    </row>
    <row customHeight="1" ht="24">
      <c r="A35" s="18" t="s">
        <v>26</v>
      </c>
      <c r="B35" s="19" t="s">
        <v>22</v>
      </c>
      <c r="C35" s="103">
        <v>4</v>
      </c>
      <c r="D35" s="103">
        <v>4</v>
      </c>
      <c r="E35" s="104">
        <v>4</v>
      </c>
      <c r="F35" s="105">
        <v>4</v>
      </c>
      <c r="G35" s="104">
        <v>4</v>
      </c>
      <c r="H35" s="105">
        <v>4</v>
      </c>
      <c r="I35" s="104">
        <v>4</v>
      </c>
      <c r="J35" s="105">
        <v>4</v>
      </c>
      <c r="K35" s="104">
        <v>4</v>
      </c>
      <c r="L35" s="87"/>
    </row>
    <row customHeight="1" ht="17.25">
      <c r="A36" s="18" t="s">
        <v>43</v>
      </c>
      <c r="B36" s="19" t="s">
        <v>22</v>
      </c>
      <c r="C36" s="103">
        <v>6</v>
      </c>
      <c r="D36" s="103">
        <v>5</v>
      </c>
      <c r="E36" s="104">
        <v>5</v>
      </c>
      <c r="F36" s="105">
        <v>5</v>
      </c>
      <c r="G36" s="104">
        <v>5</v>
      </c>
      <c r="H36" s="105">
        <v>5</v>
      </c>
      <c r="I36" s="104">
        <v>5</v>
      </c>
      <c r="J36" s="105">
        <v>5</v>
      </c>
      <c r="K36" s="104">
        <v>6</v>
      </c>
      <c r="L36" s="87"/>
    </row>
    <row customHeight="1" ht="17.25">
      <c r="A37" s="18" t="s">
        <v>44</v>
      </c>
      <c r="B37" s="19" t="s">
        <v>22</v>
      </c>
      <c r="C37" s="103">
        <v>8</v>
      </c>
      <c r="D37" s="103">
        <v>8</v>
      </c>
      <c r="E37" s="104">
        <v>8</v>
      </c>
      <c r="F37" s="105">
        <v>8</v>
      </c>
      <c r="G37" s="104">
        <v>9</v>
      </c>
      <c r="H37" s="105">
        <v>9</v>
      </c>
      <c r="I37" s="104">
        <v>9</v>
      </c>
      <c r="J37" s="105">
        <v>9</v>
      </c>
      <c r="K37" s="104">
        <v>9</v>
      </c>
      <c r="L37" s="87"/>
    </row>
    <row customHeight="1" ht="17.25">
      <c r="A38" s="18" t="s">
        <v>45</v>
      </c>
      <c r="B38" s="19" t="s">
        <v>22</v>
      </c>
      <c r="C38" s="103">
        <v>7</v>
      </c>
      <c r="D38" s="103">
        <v>4</v>
      </c>
      <c r="E38" s="104">
        <v>4</v>
      </c>
      <c r="F38" s="105">
        <v>4</v>
      </c>
      <c r="G38" s="104">
        <v>4</v>
      </c>
      <c r="H38" s="105">
        <v>4</v>
      </c>
      <c r="I38" s="104">
        <v>5</v>
      </c>
      <c r="J38" s="105">
        <v>5</v>
      </c>
      <c r="K38" s="104">
        <v>5</v>
      </c>
      <c r="L38" s="87"/>
    </row>
    <row customHeight="1" ht="45">
      <c r="A39" s="18" t="s">
        <v>30</v>
      </c>
      <c r="B39" s="19" t="s">
        <v>22</v>
      </c>
      <c r="C39" s="103">
        <v>20</v>
      </c>
      <c r="D39" s="103">
        <v>16</v>
      </c>
      <c r="E39" s="104">
        <v>16</v>
      </c>
      <c r="F39" s="105">
        <v>16</v>
      </c>
      <c r="G39" s="104">
        <v>17</v>
      </c>
      <c r="H39" s="105">
        <v>16</v>
      </c>
      <c r="I39" s="104">
        <v>18</v>
      </c>
      <c r="J39" s="105">
        <v>18</v>
      </c>
      <c r="K39" s="104">
        <v>19</v>
      </c>
      <c r="L39" s="87"/>
    </row>
    <row customHeight="1" ht="26.25">
      <c r="A40" s="18" t="s">
        <v>46</v>
      </c>
      <c r="B40" s="19" t="s">
        <v>22</v>
      </c>
      <c r="C40" s="103">
        <v>3</v>
      </c>
      <c r="D40" s="103">
        <v>3</v>
      </c>
      <c r="E40" s="104">
        <v>3</v>
      </c>
      <c r="F40" s="105">
        <v>3</v>
      </c>
      <c r="G40" s="104">
        <v>3</v>
      </c>
      <c r="H40" s="105">
        <v>3</v>
      </c>
      <c r="I40" s="104">
        <v>3</v>
      </c>
      <c r="J40" s="105">
        <v>3</v>
      </c>
      <c r="K40" s="104">
        <v>3</v>
      </c>
      <c r="L40" s="87"/>
    </row>
    <row customHeight="1" ht="18">
      <c r="A41" s="18" t="s">
        <v>32</v>
      </c>
      <c r="B41" s="19" t="s">
        <v>22</v>
      </c>
      <c r="C41" s="103">
        <v>2</v>
      </c>
      <c r="D41" s="103">
        <v>4</v>
      </c>
      <c r="E41" s="104">
        <v>4</v>
      </c>
      <c r="F41" s="105">
        <v>4</v>
      </c>
      <c r="G41" s="104">
        <v>4</v>
      </c>
      <c r="H41" s="105">
        <v>4</v>
      </c>
      <c r="I41" s="104">
        <v>4</v>
      </c>
      <c r="J41" s="105">
        <v>4</v>
      </c>
      <c r="K41" s="104">
        <v>4</v>
      </c>
      <c r="L41" s="87"/>
    </row>
    <row customHeight="1" ht="17.25">
      <c r="A42" s="18" t="s">
        <v>33</v>
      </c>
      <c r="B42" s="19" t="s">
        <v>22</v>
      </c>
      <c r="C42" s="103">
        <v>76</v>
      </c>
      <c r="D42" s="103">
        <v>89</v>
      </c>
      <c r="E42" s="104">
        <v>94</v>
      </c>
      <c r="F42" s="105">
        <v>94</v>
      </c>
      <c r="G42" s="104">
        <v>96</v>
      </c>
      <c r="H42" s="105">
        <v>94</v>
      </c>
      <c r="I42" s="104">
        <v>96</v>
      </c>
      <c r="J42" s="105">
        <v>94</v>
      </c>
      <c r="K42" s="104">
        <v>98</v>
      </c>
      <c r="L42" s="87"/>
    </row>
    <row customHeight="1" ht="23.25">
      <c r="A43" s="18" t="s">
        <v>34</v>
      </c>
      <c r="B43" s="19" t="s">
        <v>22</v>
      </c>
      <c r="C43" s="103">
        <v>246</v>
      </c>
      <c r="D43" s="103">
        <v>273</v>
      </c>
      <c r="E43" s="104">
        <v>282</v>
      </c>
      <c r="F43" s="105">
        <v>290</v>
      </c>
      <c r="G43" s="104">
        <v>292</v>
      </c>
      <c r="H43" s="105">
        <v>292</v>
      </c>
      <c r="I43" s="104">
        <v>294</v>
      </c>
      <c r="J43" s="105">
        <v>294</v>
      </c>
      <c r="K43" s="104">
        <v>296</v>
      </c>
      <c r="L43" s="87"/>
    </row>
    <row customHeight="1" ht="17.25">
      <c r="A44" s="18" t="s">
        <v>35</v>
      </c>
      <c r="B44" s="19" t="s">
        <v>22</v>
      </c>
      <c r="C44" s="103">
        <v>144</v>
      </c>
      <c r="D44" s="103">
        <v>136</v>
      </c>
      <c r="E44" s="104">
        <v>139</v>
      </c>
      <c r="F44" s="105">
        <v>139</v>
      </c>
      <c r="G44" s="104">
        <v>140</v>
      </c>
      <c r="H44" s="105">
        <v>142</v>
      </c>
      <c r="I44" s="104">
        <v>144</v>
      </c>
      <c r="J44" s="105">
        <v>144</v>
      </c>
      <c r="K44" s="104">
        <v>146</v>
      </c>
      <c r="L44" s="87"/>
    </row>
    <row customHeight="1" ht="23.25">
      <c r="A45" s="18" t="s">
        <v>36</v>
      </c>
      <c r="B45" s="19" t="s">
        <v>22</v>
      </c>
      <c r="C45" s="103">
        <v>18</v>
      </c>
      <c r="D45" s="103">
        <v>20</v>
      </c>
      <c r="E45" s="104">
        <v>20</v>
      </c>
      <c r="F45" s="105">
        <v>21</v>
      </c>
      <c r="G45" s="104">
        <v>22</v>
      </c>
      <c r="H45" s="105">
        <v>21</v>
      </c>
      <c r="I45" s="104">
        <v>22</v>
      </c>
      <c r="J45" s="105">
        <v>22</v>
      </c>
      <c r="K45" s="104">
        <v>22</v>
      </c>
      <c r="L45" s="87"/>
    </row>
    <row customHeight="1" ht="21.75">
      <c r="A46" s="18" t="s">
        <v>47</v>
      </c>
      <c r="B46" s="19" t="s">
        <v>22</v>
      </c>
      <c r="C46" s="103">
        <v>27</v>
      </c>
      <c r="D46" s="103">
        <v>27</v>
      </c>
      <c r="E46" s="104">
        <v>29</v>
      </c>
      <c r="F46" s="105">
        <v>29</v>
      </c>
      <c r="G46" s="104">
        <v>29</v>
      </c>
      <c r="H46" s="105">
        <v>29</v>
      </c>
      <c r="I46" s="104">
        <v>30</v>
      </c>
      <c r="J46" s="105">
        <v>29</v>
      </c>
      <c r="K46" s="104">
        <v>30</v>
      </c>
      <c r="L46" s="87"/>
    </row>
    <row customHeight="1" ht="21.75">
      <c r="A47" s="18" t="s">
        <v>38</v>
      </c>
      <c r="B47" s="19" t="s">
        <v>22</v>
      </c>
      <c r="C47" s="103">
        <v>9</v>
      </c>
      <c r="D47" s="103">
        <v>11</v>
      </c>
      <c r="E47" s="104">
        <v>11</v>
      </c>
      <c r="F47" s="105">
        <v>12</v>
      </c>
      <c r="G47" s="104">
        <v>12</v>
      </c>
      <c r="H47" s="105">
        <v>12</v>
      </c>
      <c r="I47" s="104">
        <v>12</v>
      </c>
      <c r="J47" s="105">
        <v>12</v>
      </c>
      <c r="K47" s="104">
        <v>13</v>
      </c>
      <c r="L47" s="87"/>
    </row>
    <row customHeight="1" ht="17.25">
      <c r="A48" s="18" t="s">
        <v>39</v>
      </c>
      <c r="B48" s="19" t="s">
        <v>22</v>
      </c>
      <c r="C48" s="103">
        <v>194</v>
      </c>
      <c r="D48" s="103">
        <v>188</v>
      </c>
      <c r="E48" s="104">
        <v>241</v>
      </c>
      <c r="F48" s="105">
        <v>233</v>
      </c>
      <c r="G48" s="104">
        <v>230</v>
      </c>
      <c r="H48" s="105">
        <v>229</v>
      </c>
      <c r="I48" s="104">
        <v>226</v>
      </c>
      <c r="J48" s="105">
        <v>224</v>
      </c>
      <c r="K48" s="104">
        <v>222</v>
      </c>
      <c r="L48" s="42"/>
    </row>
    <row s="7" customFormat="1" customHeight="1" ht="25.5">
      <c r="A49" s="21" t="s">
        <v>48</v>
      </c>
      <c r="B49" s="19" t="s">
        <v>22</v>
      </c>
      <c r="C49" s="103">
        <v>1</v>
      </c>
      <c r="D49" s="103">
        <v>1</v>
      </c>
      <c r="E49" s="104">
        <v>1</v>
      </c>
      <c r="F49" s="105">
        <v>1</v>
      </c>
      <c r="G49" s="104">
        <v>1</v>
      </c>
      <c r="H49" s="105">
        <v>1</v>
      </c>
      <c r="I49" s="104">
        <v>1</v>
      </c>
      <c r="J49" s="105">
        <v>1</v>
      </c>
      <c r="K49" s="104">
        <v>1</v>
      </c>
      <c r="L49" s="42"/>
    </row>
    <row s="7" customFormat="1" customHeight="1" ht="25.5">
      <c r="A50" s="21" t="s">
        <v>49</v>
      </c>
      <c r="B50" s="19" t="s">
        <v>22</v>
      </c>
      <c r="C50" s="103">
        <v>0</v>
      </c>
      <c r="D50" s="103">
        <v>0</v>
      </c>
      <c r="E50" s="104">
        <v>0</v>
      </c>
      <c r="F50" s="105">
        <v>0</v>
      </c>
      <c r="G50" s="104">
        <v>0</v>
      </c>
      <c r="H50" s="105">
        <v>0</v>
      </c>
      <c r="I50" s="104">
        <v>0</v>
      </c>
      <c r="J50" s="105">
        <v>0</v>
      </c>
      <c r="K50" s="104">
        <v>0</v>
      </c>
      <c r="L50" s="42"/>
    </row>
    <row s="7" customFormat="1" customHeight="1" ht="63">
      <c r="A51" s="38" t="s">
        <v>50</v>
      </c>
      <c r="B51" s="27" t="s">
        <v>22</v>
      </c>
      <c r="C51" s="90">
        <v>524</v>
      </c>
      <c r="D51" s="90">
        <v>526</v>
      </c>
      <c r="E51" s="91">
        <v>528</v>
      </c>
      <c r="F51" s="92">
        <v>530</v>
      </c>
      <c r="G51" s="91">
        <v>535</v>
      </c>
      <c r="H51" s="92">
        <v>532</v>
      </c>
      <c r="I51" s="91">
        <v>538</v>
      </c>
      <c r="J51" s="92">
        <v>534</v>
      </c>
      <c r="K51" s="91">
        <v>542</v>
      </c>
      <c r="L51" s="93" t="s">
        <v>51</v>
      </c>
    </row>
    <row customHeight="1" ht="24">
      <c r="A52" s="33" t="s">
        <v>52</v>
      </c>
      <c r="B52" s="34" t="s">
        <v>18</v>
      </c>
      <c r="C52" s="43">
        <f t="shared" si="4" ref="C52:K52">SUM(C53:C57)</f>
        <v>3616</v>
      </c>
      <c r="D52" s="43">
        <f t="shared" si="4"/>
        <v>3688</v>
      </c>
      <c r="E52" s="44">
        <f t="shared" si="4"/>
        <v>3780</v>
      </c>
      <c r="F52" s="48">
        <f t="shared" si="4"/>
        <v>3802</v>
      </c>
      <c r="G52" s="44">
        <f t="shared" si="4"/>
        <v>3817</v>
      </c>
      <c r="H52" s="48">
        <f t="shared" si="4"/>
        <v>3814</v>
      </c>
      <c r="I52" s="44">
        <f t="shared" si="4"/>
        <v>3832</v>
      </c>
      <c r="J52" s="48">
        <f t="shared" si="4"/>
        <v>3827</v>
      </c>
      <c r="K52" s="44">
        <f t="shared" si="4"/>
        <v>3848</v>
      </c>
      <c r="L52" s="52"/>
    </row>
    <row customHeight="1" ht="40.5">
      <c r="A53" s="21" t="s">
        <v>53</v>
      </c>
      <c r="B53" s="19" t="s">
        <v>18</v>
      </c>
      <c r="C53" s="103">
        <v>1079</v>
      </c>
      <c r="D53" s="103">
        <v>1076</v>
      </c>
      <c r="E53" s="104">
        <v>1077</v>
      </c>
      <c r="F53" s="105">
        <v>1085</v>
      </c>
      <c r="G53" s="104">
        <v>1090</v>
      </c>
      <c r="H53" s="105">
        <v>1090</v>
      </c>
      <c r="I53" s="104">
        <v>1094</v>
      </c>
      <c r="J53" s="105">
        <v>1094</v>
      </c>
      <c r="K53" s="104">
        <v>1098</v>
      </c>
      <c r="L53" s="42"/>
    </row>
    <row customHeight="1" ht="29.25">
      <c r="A54" s="22" t="s">
        <v>54</v>
      </c>
      <c r="B54" s="19" t="s">
        <v>18</v>
      </c>
      <c r="C54" s="103">
        <v>792</v>
      </c>
      <c r="D54" s="103">
        <v>816</v>
      </c>
      <c r="E54" s="104">
        <v>892</v>
      </c>
      <c r="F54" s="105">
        <v>894</v>
      </c>
      <c r="G54" s="104">
        <v>899</v>
      </c>
      <c r="H54" s="105">
        <v>896</v>
      </c>
      <c r="I54" s="104">
        <v>905</v>
      </c>
      <c r="J54" s="105">
        <v>900</v>
      </c>
      <c r="K54" s="104">
        <v>910</v>
      </c>
      <c r="L54" s="42"/>
    </row>
    <row customHeight="1" ht="24.75">
      <c r="A55" s="21" t="s">
        <v>55</v>
      </c>
      <c r="B55" s="19" t="s">
        <v>18</v>
      </c>
      <c r="C55" s="103">
        <v>1742</v>
      </c>
      <c r="D55" s="103">
        <v>1793</v>
      </c>
      <c r="E55" s="104">
        <v>1808</v>
      </c>
      <c r="F55" s="105">
        <v>1820</v>
      </c>
      <c r="G55" s="104">
        <v>1825</v>
      </c>
      <c r="H55" s="105">
        <v>1825</v>
      </c>
      <c r="I55" s="104">
        <v>1830</v>
      </c>
      <c r="J55" s="105">
        <v>1830</v>
      </c>
      <c r="K55" s="104">
        <v>1837</v>
      </c>
      <c r="L55" s="42"/>
    </row>
    <row customHeight="1" ht="22.5">
      <c r="A56" s="21" t="s">
        <v>56</v>
      </c>
      <c r="B56" s="19" t="s">
        <v>18</v>
      </c>
      <c r="C56" s="103">
        <v>3</v>
      </c>
      <c r="D56" s="103">
        <v>3</v>
      </c>
      <c r="E56" s="104">
        <v>3</v>
      </c>
      <c r="F56" s="105">
        <v>3</v>
      </c>
      <c r="G56" s="104">
        <v>3</v>
      </c>
      <c r="H56" s="105">
        <v>3</v>
      </c>
      <c r="I56" s="104">
        <v>3</v>
      </c>
      <c r="J56" s="105">
        <v>3</v>
      </c>
      <c r="K56" s="104">
        <v>3</v>
      </c>
      <c r="L56" s="42"/>
    </row>
    <row customHeight="1" ht="21">
      <c r="A57" s="21" t="s">
        <v>57</v>
      </c>
      <c r="B57" s="19" t="s">
        <v>18</v>
      </c>
      <c r="C57" s="103">
        <v>0</v>
      </c>
      <c r="D57" s="103">
        <v>0</v>
      </c>
      <c r="E57" s="104">
        <v>0</v>
      </c>
      <c r="F57" s="105">
        <v>0</v>
      </c>
      <c r="G57" s="104">
        <v>0</v>
      </c>
      <c r="H57" s="105">
        <v>0</v>
      </c>
      <c r="I57" s="104">
        <v>0</v>
      </c>
      <c r="J57" s="105">
        <v>0</v>
      </c>
      <c r="K57" s="104">
        <v>0</v>
      </c>
      <c r="L57" s="42"/>
    </row>
    <row customHeight="1" ht="34.5">
      <c r="A58" s="18" t="s">
        <v>58</v>
      </c>
      <c r="B58" s="19" t="s">
        <v>59</v>
      </c>
      <c r="C58" s="23">
        <f t="shared" si="5" ref="C58:K58">IF((ISERROR(C52/C143)),0,(C52/C143)*100)</f>
        <v>44.2865890998163</v>
      </c>
      <c r="D58" s="23">
        <f t="shared" si="5"/>
        <v>44.1782462865357</v>
      </c>
      <c r="E58" s="45">
        <f t="shared" si="5"/>
        <v>45.0912561135632</v>
      </c>
      <c r="F58" s="49">
        <f t="shared" si="5"/>
        <v>45.1919648163556</v>
      </c>
      <c r="G58" s="45">
        <f t="shared" si="5"/>
        <v>45.160908660672</v>
      </c>
      <c r="H58" s="49">
        <f t="shared" si="5"/>
        <v>45.1200757127647</v>
      </c>
      <c r="I58" s="45">
        <f t="shared" si="5"/>
        <v>45.0982699776392</v>
      </c>
      <c r="J58" s="49">
        <f t="shared" si="5"/>
        <v>45.0978081546076</v>
      </c>
      <c r="K58" s="45">
        <f t="shared" si="5"/>
        <v>45.0796626054358</v>
      </c>
      <c r="L58" s="42"/>
    </row>
    <row customHeight="1" ht="54">
      <c r="A59" s="18" t="s">
        <v>60</v>
      </c>
      <c r="B59" s="19" t="s">
        <v>18</v>
      </c>
      <c r="C59" s="109">
        <v>2847</v>
      </c>
      <c r="D59" s="110">
        <v>2802</v>
      </c>
      <c r="E59" s="111">
        <v>2797</v>
      </c>
      <c r="F59" s="112">
        <v>2795</v>
      </c>
      <c r="G59" s="111">
        <v>2805</v>
      </c>
      <c r="H59" s="112">
        <v>2805</v>
      </c>
      <c r="I59" s="111">
        <v>2813</v>
      </c>
      <c r="J59" s="112">
        <v>2813</v>
      </c>
      <c r="K59" s="111">
        <v>2820</v>
      </c>
      <c r="L59" s="42"/>
    </row>
    <row customHeight="1" ht="48.75">
      <c r="A60" s="18" t="s">
        <v>61</v>
      </c>
      <c r="B60" s="19" t="s">
        <v>18</v>
      </c>
      <c r="C60" s="109">
        <v>5033</v>
      </c>
      <c r="D60" s="110">
        <v>4900</v>
      </c>
      <c r="E60" s="111">
        <v>4856</v>
      </c>
      <c r="F60" s="112">
        <v>4865</v>
      </c>
      <c r="G60" s="111">
        <v>4881</v>
      </c>
      <c r="H60" s="112">
        <v>4881</v>
      </c>
      <c r="I60" s="111">
        <v>4899</v>
      </c>
      <c r="J60" s="112">
        <v>4899</v>
      </c>
      <c r="K60" s="111">
        <v>4915</v>
      </c>
      <c r="L60" s="42"/>
    </row>
    <row customHeight="1" ht="29.25">
      <c r="A61" s="18" t="s">
        <v>62</v>
      </c>
      <c r="B61" s="19" t="s">
        <v>18</v>
      </c>
      <c r="C61" s="109">
        <v>1079</v>
      </c>
      <c r="D61" s="110">
        <v>1076</v>
      </c>
      <c r="E61" s="111">
        <v>1077</v>
      </c>
      <c r="F61" s="112">
        <v>1085</v>
      </c>
      <c r="G61" s="111">
        <v>1090</v>
      </c>
      <c r="H61" s="112">
        <v>1090</v>
      </c>
      <c r="I61" s="111">
        <v>1094</v>
      </c>
      <c r="J61" s="112">
        <v>1094</v>
      </c>
      <c r="K61" s="111">
        <v>1098</v>
      </c>
      <c r="L61" s="42"/>
    </row>
    <row customHeight="1" ht="23.25">
      <c r="A62" s="30" t="s">
        <v>63</v>
      </c>
      <c r="B62" s="31" t="s">
        <v>22</v>
      </c>
      <c r="C62" s="46">
        <f t="shared" si="6" ref="C62:K62">IF((ISERROR(C9/C141*10000)),0,(C9/C141*10000))</f>
        <v>309.781588334689</v>
      </c>
      <c r="D62" s="46">
        <f t="shared" si="6"/>
        <v>319.830090264547</v>
      </c>
      <c r="E62" s="47">
        <f t="shared" si="6"/>
        <v>343.913694188077</v>
      </c>
      <c r="F62" s="50">
        <f t="shared" si="6"/>
        <v>344.784626405457</v>
      </c>
      <c r="G62" s="47">
        <f t="shared" si="6"/>
        <v>346.87840572941</v>
      </c>
      <c r="H62" s="50">
        <f t="shared" si="6"/>
        <v>345.524662561423</v>
      </c>
      <c r="I62" s="47">
        <f t="shared" si="6"/>
        <v>348.707110890104</v>
      </c>
      <c r="J62" s="50">
        <f t="shared" si="6"/>
        <v>346.743651828398</v>
      </c>
      <c r="K62" s="47">
        <f t="shared" si="6"/>
        <v>350.68680040929</v>
      </c>
      <c r="L62" s="53"/>
    </row>
    <row customHeight="1" ht="24.75">
      <c r="A63" s="33" t="s">
        <v>64</v>
      </c>
      <c r="B63" s="34" t="s">
        <v>65</v>
      </c>
      <c r="C63" s="54">
        <f t="shared" si="7" ref="C63:K63">C64+C82+C102+C103</f>
        <v>3423674.47</v>
      </c>
      <c r="D63" s="54">
        <f t="shared" si="7"/>
        <v>3642789.04</v>
      </c>
      <c r="E63" s="55">
        <f t="shared" si="7"/>
        <v>3908712</v>
      </c>
      <c r="F63" s="57">
        <f t="shared" si="7"/>
        <v>4076889.99</v>
      </c>
      <c r="G63" s="55">
        <f t="shared" si="7"/>
        <v>4084603.99</v>
      </c>
      <c r="H63" s="57">
        <f t="shared" si="7"/>
        <v>4223657.99</v>
      </c>
      <c r="I63" s="55">
        <f t="shared" si="7"/>
        <v>4243903.97</v>
      </c>
      <c r="J63" s="57">
        <f t="shared" si="7"/>
        <v>4367261.99</v>
      </c>
      <c r="K63" s="58">
        <f t="shared" si="7"/>
        <v>4405171.99</v>
      </c>
      <c r="L63" s="52"/>
    </row>
    <row s="7" customFormat="1" customHeight="1" ht="42.75">
      <c r="A64" s="21" t="s">
        <v>66</v>
      </c>
      <c r="B64" s="19" t="s">
        <v>67</v>
      </c>
      <c r="C64" s="82">
        <f t="shared" si="1"/>
        <v>2553944.68</v>
      </c>
      <c r="D64" s="82">
        <f t="shared" si="1"/>
        <v>2639626.21</v>
      </c>
      <c r="E64" s="83">
        <f t="shared" si="1"/>
        <v>2832344.29</v>
      </c>
      <c r="F64" s="84">
        <f t="shared" si="1"/>
        <v>2954231.55</v>
      </c>
      <c r="G64" s="83">
        <f t="shared" si="1"/>
        <v>2959791.8</v>
      </c>
      <c r="H64" s="84">
        <f t="shared" si="1"/>
        <v>3060581.65</v>
      </c>
      <c r="I64" s="83">
        <f t="shared" si="1"/>
        <v>3075222.02</v>
      </c>
      <c r="J64" s="84">
        <f t="shared" si="1"/>
        <v>3164638.67</v>
      </c>
      <c r="K64" s="83">
        <f t="shared" si="1"/>
        <v>3192078.34</v>
      </c>
      <c r="L64" s="42"/>
    </row>
    <row customHeight="1" ht="19.5">
      <c r="A65" s="18" t="s">
        <v>23</v>
      </c>
      <c r="B65" s="19"/>
      <c r="C65" s="23"/>
      <c r="D65" s="23"/>
      <c r="E65" s="45"/>
      <c r="F65" s="49"/>
      <c r="G65" s="45"/>
      <c r="H65" s="49"/>
      <c r="I65" s="45"/>
      <c r="J65" s="49"/>
      <c r="K65" s="59"/>
      <c r="L65" s="88"/>
    </row>
    <row customHeight="1" ht="21.75">
      <c r="A66" s="18" t="s">
        <v>24</v>
      </c>
      <c r="B66" s="19" t="s">
        <v>67</v>
      </c>
      <c r="C66" s="98">
        <v>420552</v>
      </c>
      <c r="D66" s="98">
        <v>414910</v>
      </c>
      <c r="E66" s="99">
        <v>445198.43</v>
      </c>
      <c r="F66" s="100">
        <v>464341.93</v>
      </c>
      <c r="G66" s="99">
        <v>465232.32</v>
      </c>
      <c r="H66" s="100">
        <v>481058.2</v>
      </c>
      <c r="I66" s="99">
        <v>483376.4</v>
      </c>
      <c r="J66" s="100">
        <v>497414.2</v>
      </c>
      <c r="K66" s="113">
        <v>501744.7</v>
      </c>
      <c r="L66" s="42"/>
    </row>
    <row customHeight="1" ht="19.5">
      <c r="A67" s="18" t="s">
        <v>25</v>
      </c>
      <c r="B67" s="19" t="s">
        <v>67</v>
      </c>
      <c r="C67" s="103">
        <v>1107368.5</v>
      </c>
      <c r="D67" s="103">
        <f t="shared" si="2"/>
        <v>1088585.5</v>
      </c>
      <c r="E67" s="104">
        <f t="shared" si="2"/>
        <v>1168606.63</v>
      </c>
      <c r="F67" s="104">
        <f t="shared" si="2"/>
        <v>1218856.65</v>
      </c>
      <c r="G67" s="104">
        <f t="shared" si="2"/>
        <v>1221192.31</v>
      </c>
      <c r="H67" s="104">
        <f t="shared" si="2"/>
        <v>1262733.17</v>
      </c>
      <c r="I67" s="104">
        <f t="shared" si="2"/>
        <v>1268817.04</v>
      </c>
      <c r="J67" s="104">
        <f t="shared" si="2"/>
        <v>1305663.34</v>
      </c>
      <c r="K67" s="104">
        <f t="shared" si="2"/>
        <v>1317030.21</v>
      </c>
      <c r="L67" s="87"/>
    </row>
    <row customHeight="1" ht="21">
      <c r="A68" s="18" t="s">
        <v>26</v>
      </c>
      <c r="B68" s="19" t="s">
        <v>67</v>
      </c>
      <c r="C68" s="98">
        <v>342014</v>
      </c>
      <c r="D68" s="98">
        <v>296596</v>
      </c>
      <c r="E68" s="99">
        <v>318247.5</v>
      </c>
      <c r="F68" s="100">
        <v>331932.14</v>
      </c>
      <c r="G68" s="99">
        <v>332568.63</v>
      </c>
      <c r="H68" s="100">
        <v>343881.7</v>
      </c>
      <c r="I68" s="99">
        <v>345538.8</v>
      </c>
      <c r="J68" s="100">
        <v>355573.6</v>
      </c>
      <c r="K68" s="113">
        <v>358669</v>
      </c>
      <c r="L68" s="42"/>
    </row>
    <row customHeight="1" ht="18">
      <c r="A69" s="18" t="s">
        <v>43</v>
      </c>
      <c r="B69" s="19" t="s">
        <v>67</v>
      </c>
      <c r="C69" s="98">
        <v>0</v>
      </c>
      <c r="D69" s="98">
        <v>0</v>
      </c>
      <c r="E69" s="99">
        <v>0</v>
      </c>
      <c r="F69" s="100">
        <v>0</v>
      </c>
      <c r="G69" s="99">
        <v>0</v>
      </c>
      <c r="H69" s="100">
        <v>0</v>
      </c>
      <c r="I69" s="99">
        <v>0</v>
      </c>
      <c r="J69" s="100">
        <v>0</v>
      </c>
      <c r="K69" s="113">
        <v>0</v>
      </c>
      <c r="L69" s="42"/>
    </row>
    <row customHeight="1" ht="18">
      <c r="A70" s="18" t="s">
        <v>44</v>
      </c>
      <c r="B70" s="19" t="s">
        <v>67</v>
      </c>
      <c r="C70" s="98">
        <v>118693</v>
      </c>
      <c r="D70" s="98">
        <v>102358.1</v>
      </c>
      <c r="E70" s="99">
        <v>109830.24</v>
      </c>
      <c r="F70" s="100">
        <v>114552.89</v>
      </c>
      <c r="G70" s="99">
        <v>114771</v>
      </c>
      <c r="H70" s="100">
        <v>118676.8</v>
      </c>
      <c r="I70" s="99">
        <v>119246.1</v>
      </c>
      <c r="J70" s="100">
        <v>122711.8</v>
      </c>
      <c r="K70" s="113">
        <v>123775</v>
      </c>
      <c r="L70" s="42"/>
    </row>
    <row customHeight="1" ht="18">
      <c r="A71" s="18" t="s">
        <v>45</v>
      </c>
      <c r="B71" s="19" t="s">
        <v>67</v>
      </c>
      <c r="C71" s="98">
        <v>74301.5</v>
      </c>
      <c r="D71" s="98">
        <v>87867.4</v>
      </c>
      <c r="E71" s="99">
        <v>94281.72</v>
      </c>
      <c r="F71" s="100">
        <v>98335.81</v>
      </c>
      <c r="G71" s="99">
        <v>98524.37</v>
      </c>
      <c r="H71" s="100">
        <v>101873.6</v>
      </c>
      <c r="I71" s="99">
        <v>102366</v>
      </c>
      <c r="J71" s="100">
        <v>105334.6</v>
      </c>
      <c r="K71" s="113">
        <v>106256.8</v>
      </c>
      <c r="L71" s="42"/>
    </row>
    <row customHeight="1" ht="46.5">
      <c r="A72" s="18" t="s">
        <v>30</v>
      </c>
      <c r="B72" s="19" t="s">
        <v>67</v>
      </c>
      <c r="C72" s="98">
        <v>498160</v>
      </c>
      <c r="D72" s="98">
        <v>511448</v>
      </c>
      <c r="E72" s="99">
        <v>549338.11</v>
      </c>
      <c r="F72" s="100">
        <v>572959.63</v>
      </c>
      <c r="G72" s="99">
        <v>574058.31</v>
      </c>
      <c r="H72" s="100">
        <v>593586.1</v>
      </c>
      <c r="I72" s="99">
        <v>596446.6</v>
      </c>
      <c r="J72" s="100">
        <v>613768.1</v>
      </c>
      <c r="K72" s="113">
        <v>619111.5</v>
      </c>
      <c r="L72" s="42"/>
    </row>
    <row customHeight="1" ht="23.25">
      <c r="A73" s="18" t="s">
        <v>46</v>
      </c>
      <c r="B73" s="19" t="s">
        <v>67</v>
      </c>
      <c r="C73" s="98">
        <v>3900</v>
      </c>
      <c r="D73" s="98">
        <v>3916</v>
      </c>
      <c r="E73" s="99">
        <v>4201.86</v>
      </c>
      <c r="F73" s="100">
        <v>4382.58</v>
      </c>
      <c r="G73" s="99">
        <v>4390.98</v>
      </c>
      <c r="H73" s="100">
        <v>4540.37</v>
      </c>
      <c r="I73" s="99">
        <v>4562.24</v>
      </c>
      <c r="J73" s="100">
        <v>4694.74</v>
      </c>
      <c r="K73" s="113">
        <v>4735.61</v>
      </c>
      <c r="L73" s="42"/>
    </row>
    <row customHeight="1" ht="20.25">
      <c r="A74" s="18" t="s">
        <v>32</v>
      </c>
      <c r="B74" s="19" t="s">
        <v>67</v>
      </c>
      <c r="C74" s="98">
        <v>70300</v>
      </c>
      <c r="D74" s="98">
        <v>86400</v>
      </c>
      <c r="E74" s="99">
        <v>92707.2</v>
      </c>
      <c r="F74" s="100">
        <v>96693.6</v>
      </c>
      <c r="G74" s="99">
        <v>96879.02</v>
      </c>
      <c r="H74" s="100">
        <v>100174.6</v>
      </c>
      <c r="I74" s="99">
        <v>100657.3</v>
      </c>
      <c r="J74" s="100">
        <v>103580.5</v>
      </c>
      <c r="K74" s="113">
        <v>104482.3</v>
      </c>
      <c r="L74" s="42"/>
    </row>
    <row customHeight="1" ht="18">
      <c r="A75" s="18" t="s">
        <v>33</v>
      </c>
      <c r="B75" s="19" t="s">
        <v>67</v>
      </c>
      <c r="C75" s="98">
        <v>123152</v>
      </c>
      <c r="D75" s="98">
        <v>129677</v>
      </c>
      <c r="E75" s="99">
        <v>139143.42</v>
      </c>
      <c r="F75" s="100">
        <v>145126.56</v>
      </c>
      <c r="G75" s="99">
        <v>145404.85</v>
      </c>
      <c r="H75" s="100">
        <v>150351.2</v>
      </c>
      <c r="I75" s="99">
        <v>151075.7</v>
      </c>
      <c r="J75" s="100">
        <v>155463.1</v>
      </c>
      <c r="K75" s="113">
        <v>156816.6</v>
      </c>
      <c r="L75" s="42"/>
    </row>
    <row customHeight="1" ht="21.75">
      <c r="A76" s="18" t="s">
        <v>34</v>
      </c>
      <c r="B76" s="19" t="s">
        <v>67</v>
      </c>
      <c r="C76" s="98">
        <v>483228</v>
      </c>
      <c r="D76" s="98">
        <v>521731</v>
      </c>
      <c r="E76" s="99">
        <v>559288.36</v>
      </c>
      <c r="F76" s="100">
        <v>583337.8</v>
      </c>
      <c r="G76" s="99">
        <v>584450</v>
      </c>
      <c r="H76" s="100">
        <v>604338</v>
      </c>
      <c r="I76" s="99">
        <v>607243.6</v>
      </c>
      <c r="J76" s="100">
        <v>624885.5</v>
      </c>
      <c r="K76" s="113">
        <v>630318.8</v>
      </c>
      <c r="L76" s="42"/>
    </row>
    <row customHeight="1" ht="18">
      <c r="A77" s="18" t="s">
        <v>35</v>
      </c>
      <c r="B77" s="19" t="s">
        <v>67</v>
      </c>
      <c r="C77" s="98">
        <v>125131</v>
      </c>
      <c r="D77" s="98">
        <v>161397</v>
      </c>
      <c r="E77" s="99">
        <v>173178.98</v>
      </c>
      <c r="F77" s="100">
        <v>180722.2</v>
      </c>
      <c r="G77" s="99">
        <v>180972.05</v>
      </c>
      <c r="H77" s="100">
        <v>187228.2</v>
      </c>
      <c r="I77" s="99">
        <v>188030</v>
      </c>
      <c r="J77" s="100">
        <v>193594</v>
      </c>
      <c r="K77" s="113">
        <v>195175</v>
      </c>
      <c r="L77" s="42"/>
    </row>
    <row customHeight="1" ht="20.25">
      <c r="A78" s="18" t="s">
        <v>36</v>
      </c>
      <c r="B78" s="19" t="s">
        <v>67</v>
      </c>
      <c r="C78" s="98">
        <v>56900</v>
      </c>
      <c r="D78" s="98">
        <v>51000</v>
      </c>
      <c r="E78" s="99">
        <v>54723</v>
      </c>
      <c r="F78" s="100">
        <v>57076.08</v>
      </c>
      <c r="G78" s="99">
        <v>57185.53</v>
      </c>
      <c r="H78" s="100">
        <v>59130.84</v>
      </c>
      <c r="I78" s="99">
        <v>59415.73</v>
      </c>
      <c r="J78" s="100">
        <v>61141.29</v>
      </c>
      <c r="K78" s="113">
        <v>61673.53</v>
      </c>
      <c r="L78" s="42"/>
    </row>
    <row customHeight="1" ht="21">
      <c r="A79" s="18" t="s">
        <v>47</v>
      </c>
      <c r="B79" s="19" t="s">
        <v>67</v>
      </c>
      <c r="C79" s="98">
        <v>630</v>
      </c>
      <c r="D79" s="98">
        <v>5000</v>
      </c>
      <c r="E79" s="99">
        <v>5365</v>
      </c>
      <c r="F79" s="100">
        <v>5595.69</v>
      </c>
      <c r="G79" s="99">
        <v>5606.42</v>
      </c>
      <c r="H79" s="100">
        <v>5797.14</v>
      </c>
      <c r="I79" s="99">
        <v>5825.05</v>
      </c>
      <c r="J79" s="100">
        <v>5994.24</v>
      </c>
      <c r="K79" s="113">
        <v>6046.4</v>
      </c>
      <c r="L79" s="42"/>
    </row>
    <row customHeight="1" ht="21">
      <c r="A80" s="18" t="s">
        <v>38</v>
      </c>
      <c r="B80" s="19" t="s">
        <v>67</v>
      </c>
      <c r="C80" s="98">
        <v>0</v>
      </c>
      <c r="D80" s="98">
        <v>0</v>
      </c>
      <c r="E80" s="99">
        <v>0</v>
      </c>
      <c r="F80" s="100">
        <v>0</v>
      </c>
      <c r="G80" s="99">
        <v>0</v>
      </c>
      <c r="H80" s="100">
        <v>0</v>
      </c>
      <c r="I80" s="99">
        <v>0</v>
      </c>
      <c r="J80" s="100">
        <v>0</v>
      </c>
      <c r="K80" s="113">
        <v>0</v>
      </c>
      <c r="L80" s="42"/>
    </row>
    <row customHeight="1" ht="18">
      <c r="A81" s="18" t="s">
        <v>39</v>
      </c>
      <c r="B81" s="19" t="s">
        <v>67</v>
      </c>
      <c r="C81" s="98">
        <v>236983.18</v>
      </c>
      <c r="D81" s="98">
        <v>267325.71</v>
      </c>
      <c r="E81" s="99">
        <v>286840.47</v>
      </c>
      <c r="F81" s="100">
        <v>299174.64</v>
      </c>
      <c r="G81" s="99">
        <v>299748.32</v>
      </c>
      <c r="H81" s="100">
        <v>309944.9</v>
      </c>
      <c r="I81" s="99">
        <v>311438.5</v>
      </c>
      <c r="J81" s="100">
        <v>320483</v>
      </c>
      <c r="K81" s="113">
        <v>323273.1</v>
      </c>
      <c r="L81" s="42"/>
    </row>
    <row s="7" customFormat="1" customHeight="1" ht="22.5">
      <c r="A82" s="21" t="s">
        <v>68</v>
      </c>
      <c r="B82" s="19" t="s">
        <v>67</v>
      </c>
      <c r="C82" s="82">
        <f t="shared" si="3"/>
        <v>869250.41</v>
      </c>
      <c r="D82" s="82">
        <f t="shared" si="3"/>
        <v>1002659.49</v>
      </c>
      <c r="E82" s="83">
        <f t="shared" si="3"/>
        <v>1075853.8</v>
      </c>
      <c r="F82" s="84">
        <f t="shared" si="3"/>
        <v>1122115.78</v>
      </c>
      <c r="G82" s="83">
        <f t="shared" si="3"/>
        <v>1124267.47</v>
      </c>
      <c r="H82" s="84">
        <f t="shared" si="3"/>
        <v>1162511.98</v>
      </c>
      <c r="I82" s="83">
        <f t="shared" si="3"/>
        <v>1168113.81</v>
      </c>
      <c r="J82" s="84">
        <f t="shared" si="3"/>
        <v>1202037.51</v>
      </c>
      <c r="K82" s="83">
        <f t="shared" si="3"/>
        <v>1212502.22</v>
      </c>
      <c r="L82" s="42"/>
    </row>
    <row s="7" customFormat="1" customHeight="1" ht="16.5">
      <c r="A83" s="18" t="s">
        <v>41</v>
      </c>
      <c r="B83" s="19"/>
      <c r="C83" s="23"/>
      <c r="D83" s="23"/>
      <c r="E83" s="45"/>
      <c r="F83" s="49"/>
      <c r="G83" s="45"/>
      <c r="H83" s="49"/>
      <c r="I83" s="45"/>
      <c r="J83" s="49"/>
      <c r="K83" s="59"/>
      <c r="L83" s="42"/>
    </row>
    <row s="7" customFormat="1" customHeight="1" ht="29.25">
      <c r="A84" s="21" t="s">
        <v>69</v>
      </c>
      <c r="B84" s="19" t="s">
        <v>67</v>
      </c>
      <c r="C84" s="98">
        <v>3001.3</v>
      </c>
      <c r="D84" s="98">
        <v>3223.4</v>
      </c>
      <c r="E84" s="99">
        <v>3336.21</v>
      </c>
      <c r="F84" s="100">
        <v>3336.2</v>
      </c>
      <c r="G84" s="99">
        <v>3402.94</v>
      </c>
      <c r="H84" s="100">
        <v>3402.9</v>
      </c>
      <c r="I84" s="99">
        <v>3436.92</v>
      </c>
      <c r="J84" s="100">
        <v>3436.9</v>
      </c>
      <c r="K84" s="113">
        <v>3488.48</v>
      </c>
      <c r="L84" s="42"/>
    </row>
    <row customHeight="1" ht="24.75">
      <c r="A85" s="18" t="s">
        <v>70</v>
      </c>
      <c r="B85" s="19"/>
      <c r="C85" s="23"/>
      <c r="D85" s="23"/>
      <c r="E85" s="45"/>
      <c r="F85" s="49"/>
      <c r="G85" s="45"/>
      <c r="H85" s="49"/>
      <c r="I85" s="45"/>
      <c r="J85" s="49"/>
      <c r="K85" s="59"/>
      <c r="L85" s="42"/>
    </row>
    <row customHeight="1" ht="23.25">
      <c r="A86" s="18" t="s">
        <v>24</v>
      </c>
      <c r="B86" s="19" t="s">
        <v>67</v>
      </c>
      <c r="C86" s="98">
        <v>15844.02</v>
      </c>
      <c r="D86" s="98">
        <v>15220</v>
      </c>
      <c r="E86" s="99">
        <v>16331.06</v>
      </c>
      <c r="F86" s="100">
        <v>17033.33</v>
      </c>
      <c r="G86" s="99">
        <v>17065.99</v>
      </c>
      <c r="H86" s="100">
        <v>17646.5</v>
      </c>
      <c r="I86" s="99">
        <v>17731.57</v>
      </c>
      <c r="J86" s="100">
        <v>18246.48</v>
      </c>
      <c r="K86" s="113">
        <v>18405.37</v>
      </c>
      <c r="L86" s="42"/>
    </row>
    <row customHeight="1" ht="19.5">
      <c r="A87" s="18" t="s">
        <v>25</v>
      </c>
      <c r="B87" s="19" t="s">
        <v>67</v>
      </c>
      <c r="C87" s="103">
        <f t="shared" si="2"/>
        <v>98376.33</v>
      </c>
      <c r="D87" s="103">
        <f t="shared" si="2"/>
        <v>119665.53</v>
      </c>
      <c r="E87" s="103">
        <f t="shared" si="2"/>
        <v>128401.16</v>
      </c>
      <c r="F87" s="103">
        <f t="shared" si="2"/>
        <v>133922.43</v>
      </c>
      <c r="G87" s="103">
        <f t="shared" si="2"/>
        <v>134179.23</v>
      </c>
      <c r="H87" s="103">
        <f t="shared" si="2"/>
        <v>138743.71</v>
      </c>
      <c r="I87" s="103">
        <f t="shared" si="2"/>
        <v>139412.2</v>
      </c>
      <c r="J87" s="103">
        <f t="shared" si="2"/>
        <v>143460.98</v>
      </c>
      <c r="K87" s="103">
        <f t="shared" si="2"/>
        <v>144709.84</v>
      </c>
      <c r="L87" s="87"/>
    </row>
    <row customHeight="1" ht="20.25">
      <c r="A88" s="18" t="s">
        <v>26</v>
      </c>
      <c r="B88" s="19" t="s">
        <v>67</v>
      </c>
      <c r="C88" s="98">
        <v>7864.78</v>
      </c>
      <c r="D88" s="98">
        <v>9022.09</v>
      </c>
      <c r="E88" s="99">
        <v>9680.71</v>
      </c>
      <c r="F88" s="100">
        <v>10096.97</v>
      </c>
      <c r="G88" s="99">
        <v>10116.33</v>
      </c>
      <c r="H88" s="100">
        <v>10460.49</v>
      </c>
      <c r="I88" s="99">
        <v>10510.84</v>
      </c>
      <c r="J88" s="100">
        <v>10816.15</v>
      </c>
      <c r="K88" s="113">
        <v>10910.25</v>
      </c>
      <c r="L88" s="42"/>
    </row>
    <row customHeight="1" ht="17.25">
      <c r="A89" s="18" t="s">
        <v>27</v>
      </c>
      <c r="B89" s="19" t="s">
        <v>67</v>
      </c>
      <c r="C89" s="98">
        <v>0</v>
      </c>
      <c r="D89" s="98">
        <v>0</v>
      </c>
      <c r="E89" s="98">
        <v>0</v>
      </c>
      <c r="F89" s="98">
        <v>0</v>
      </c>
      <c r="G89" s="98">
        <v>0</v>
      </c>
      <c r="H89" s="98">
        <v>0</v>
      </c>
      <c r="I89" s="98">
        <v>0</v>
      </c>
      <c r="J89" s="98">
        <v>0</v>
      </c>
      <c r="K89" s="98">
        <v>0</v>
      </c>
      <c r="L89" s="42"/>
    </row>
    <row customHeight="1" ht="17.25">
      <c r="A90" s="18" t="s">
        <v>28</v>
      </c>
      <c r="B90" s="19" t="s">
        <v>67</v>
      </c>
      <c r="C90" s="98">
        <v>11225.48</v>
      </c>
      <c r="D90" s="98">
        <v>12056.17</v>
      </c>
      <c r="E90" s="99">
        <v>12936.3</v>
      </c>
      <c r="F90" s="100">
        <v>13492.56</v>
      </c>
      <c r="G90" s="99">
        <v>13518.43</v>
      </c>
      <c r="H90" s="100">
        <v>13978.33</v>
      </c>
      <c r="I90" s="99">
        <v>14045.62</v>
      </c>
      <c r="J90" s="100">
        <v>14453.6</v>
      </c>
      <c r="K90" s="113">
        <v>14579.35</v>
      </c>
      <c r="L90" s="42"/>
    </row>
    <row customHeight="1" ht="17.25">
      <c r="A91" s="18" t="s">
        <v>29</v>
      </c>
      <c r="B91" s="19" t="s">
        <v>67</v>
      </c>
      <c r="C91" s="98">
        <v>28639.06</v>
      </c>
      <c r="D91" s="98">
        <v>31757.15</v>
      </c>
      <c r="E91" s="99">
        <v>34075.47</v>
      </c>
      <c r="F91" s="100">
        <v>35540.74</v>
      </c>
      <c r="G91" s="99">
        <v>35608.89</v>
      </c>
      <c r="H91" s="100">
        <v>36820.17</v>
      </c>
      <c r="I91" s="99">
        <v>36997.65</v>
      </c>
      <c r="J91" s="100">
        <v>38072.05</v>
      </c>
      <c r="K91" s="113">
        <v>38403.56</v>
      </c>
      <c r="L91" s="42"/>
    </row>
    <row customHeight="1" ht="44.25">
      <c r="A92" s="18" t="s">
        <v>30</v>
      </c>
      <c r="B92" s="19" t="s">
        <v>67</v>
      </c>
      <c r="C92" s="98">
        <v>41036.01</v>
      </c>
      <c r="D92" s="98">
        <v>54072.68</v>
      </c>
      <c r="E92" s="99">
        <v>58020</v>
      </c>
      <c r="F92" s="100">
        <v>60514.86</v>
      </c>
      <c r="G92" s="99">
        <v>60630.9</v>
      </c>
      <c r="H92" s="100">
        <v>62693.44</v>
      </c>
      <c r="I92" s="99">
        <v>62995.51</v>
      </c>
      <c r="J92" s="100">
        <v>64825.01</v>
      </c>
      <c r="K92" s="113">
        <v>65389.33</v>
      </c>
      <c r="L92" s="42"/>
    </row>
    <row customHeight="1" ht="26.25">
      <c r="A93" s="18" t="s">
        <v>46</v>
      </c>
      <c r="B93" s="19" t="s">
        <v>67</v>
      </c>
      <c r="C93" s="98">
        <v>5361</v>
      </c>
      <c r="D93" s="98">
        <v>6382.44</v>
      </c>
      <c r="E93" s="99">
        <v>6848.31</v>
      </c>
      <c r="F93" s="100">
        <v>7142.77</v>
      </c>
      <c r="G93" s="99">
        <v>7156.47</v>
      </c>
      <c r="H93" s="100">
        <v>7399.94</v>
      </c>
      <c r="I93" s="99">
        <v>7435.6</v>
      </c>
      <c r="J93" s="100">
        <v>7651.53</v>
      </c>
      <c r="K93" s="113">
        <v>7718.15</v>
      </c>
      <c r="L93" s="42"/>
    </row>
    <row customHeight="1" ht="24">
      <c r="A94" s="18" t="s">
        <v>32</v>
      </c>
      <c r="B94" s="19" t="s">
        <v>67</v>
      </c>
      <c r="C94" s="98">
        <v>4250</v>
      </c>
      <c r="D94" s="98">
        <v>6375</v>
      </c>
      <c r="E94" s="99">
        <v>6840.37</v>
      </c>
      <c r="F94" s="100">
        <v>7134.53</v>
      </c>
      <c r="G94" s="99">
        <v>7148.21</v>
      </c>
      <c r="H94" s="100">
        <v>7391.34</v>
      </c>
      <c r="I94" s="99">
        <v>7426.98</v>
      </c>
      <c r="J94" s="100">
        <v>7642.64</v>
      </c>
      <c r="K94" s="113">
        <v>7709.2</v>
      </c>
      <c r="L94" s="42"/>
    </row>
    <row customHeight="1" ht="17.25">
      <c r="A95" s="18" t="s">
        <v>33</v>
      </c>
      <c r="B95" s="19" t="s">
        <v>67</v>
      </c>
      <c r="C95" s="98">
        <v>21421.11</v>
      </c>
      <c r="D95" s="98">
        <v>52006.27</v>
      </c>
      <c r="E95" s="99">
        <v>55802.75</v>
      </c>
      <c r="F95" s="100">
        <v>58202.32</v>
      </c>
      <c r="G95" s="99">
        <v>58313.92</v>
      </c>
      <c r="H95" s="100">
        <v>60297.58</v>
      </c>
      <c r="I95" s="99">
        <v>60588.14</v>
      </c>
      <c r="J95" s="100">
        <v>62347.7</v>
      </c>
      <c r="K95" s="113">
        <v>62890.49</v>
      </c>
      <c r="L95" s="42"/>
    </row>
    <row customHeight="1" ht="24">
      <c r="A96" s="18" t="s">
        <v>34</v>
      </c>
      <c r="B96" s="19" t="s">
        <v>67</v>
      </c>
      <c r="C96" s="98">
        <v>502199</v>
      </c>
      <c r="D96" s="98">
        <v>566748.7</v>
      </c>
      <c r="E96" s="99">
        <v>608121.35</v>
      </c>
      <c r="F96" s="100">
        <v>634270.62</v>
      </c>
      <c r="G96" s="99">
        <v>635486.86</v>
      </c>
      <c r="H96" s="100">
        <v>657104.3</v>
      </c>
      <c r="I96" s="99">
        <v>660270.9</v>
      </c>
      <c r="J96" s="100">
        <v>679445.9</v>
      </c>
      <c r="K96" s="113">
        <v>685361.2</v>
      </c>
      <c r="L96" s="42"/>
    </row>
    <row customHeight="1" ht="17.25">
      <c r="A97" s="18" t="s">
        <v>35</v>
      </c>
      <c r="B97" s="19" t="s">
        <v>67</v>
      </c>
      <c r="C97" s="98">
        <v>126292.69</v>
      </c>
      <c r="D97" s="98">
        <v>136261.85</v>
      </c>
      <c r="E97" s="99">
        <v>146209.01</v>
      </c>
      <c r="F97" s="100">
        <v>152495.98</v>
      </c>
      <c r="G97" s="99">
        <v>152788.4</v>
      </c>
      <c r="H97" s="100">
        <v>157985.9</v>
      </c>
      <c r="I97" s="99">
        <v>158747.1</v>
      </c>
      <c r="J97" s="100">
        <v>163357.4</v>
      </c>
      <c r="K97" s="113">
        <v>164779.5</v>
      </c>
      <c r="L97" s="42"/>
    </row>
    <row customHeight="1" ht="23.25">
      <c r="A98" s="18" t="s">
        <v>36</v>
      </c>
      <c r="B98" s="19" t="s">
        <v>67</v>
      </c>
      <c r="C98" s="98">
        <v>12670</v>
      </c>
      <c r="D98" s="98">
        <v>15810.3</v>
      </c>
      <c r="E98" s="99">
        <v>16964.45</v>
      </c>
      <c r="F98" s="100">
        <v>17693.97</v>
      </c>
      <c r="G98" s="99">
        <v>17727.9</v>
      </c>
      <c r="H98" s="100">
        <v>18330.9</v>
      </c>
      <c r="I98" s="99">
        <v>18419.2</v>
      </c>
      <c r="J98" s="100">
        <v>18954.24</v>
      </c>
      <c r="K98" s="113">
        <v>19119.22</v>
      </c>
      <c r="L98" s="42"/>
    </row>
    <row customHeight="1" ht="27.75">
      <c r="A99" s="18" t="s">
        <v>47</v>
      </c>
      <c r="B99" s="19" t="s">
        <v>67</v>
      </c>
      <c r="C99" s="98">
        <v>13610</v>
      </c>
      <c r="D99" s="98">
        <v>14154.4</v>
      </c>
      <c r="E99" s="99">
        <v>15187.67</v>
      </c>
      <c r="F99" s="100">
        <v>15840.77</v>
      </c>
      <c r="G99" s="99">
        <v>15871.14</v>
      </c>
      <c r="H99" s="100">
        <v>16411.07</v>
      </c>
      <c r="I99" s="99">
        <v>16490.07</v>
      </c>
      <c r="J99" s="100">
        <v>16969.05</v>
      </c>
      <c r="K99" s="113">
        <v>17116.7</v>
      </c>
      <c r="L99" s="42"/>
    </row>
    <row customHeight="1" ht="24">
      <c r="A100" s="18" t="s">
        <v>38</v>
      </c>
      <c r="B100" s="19" t="s">
        <v>67</v>
      </c>
      <c r="C100" s="98">
        <v>1328</v>
      </c>
      <c r="D100" s="98">
        <v>1407.68</v>
      </c>
      <c r="E100" s="99">
        <v>1510.46</v>
      </c>
      <c r="F100" s="100">
        <v>1575.45</v>
      </c>
      <c r="G100" s="99">
        <v>1578.47</v>
      </c>
      <c r="H100" s="100">
        <v>1632.21</v>
      </c>
      <c r="I100" s="99">
        <v>1640.06</v>
      </c>
      <c r="J100" s="100">
        <v>1687.71</v>
      </c>
      <c r="K100" s="113">
        <v>1702.38</v>
      </c>
      <c r="L100" s="42"/>
    </row>
    <row customHeight="1" ht="17.25">
      <c r="A101" s="18" t="s">
        <v>39</v>
      </c>
      <c r="B101" s="19" t="s">
        <v>67</v>
      </c>
      <c r="C101" s="98">
        <v>77509.26</v>
      </c>
      <c r="D101" s="98">
        <v>81384.76</v>
      </c>
      <c r="E101" s="99">
        <v>87325.89</v>
      </c>
      <c r="F101" s="100">
        <v>91080.91</v>
      </c>
      <c r="G101" s="99">
        <v>91255.56</v>
      </c>
      <c r="H101" s="100">
        <v>94359.81</v>
      </c>
      <c r="I101" s="99">
        <v>94814.57</v>
      </c>
      <c r="J101" s="100">
        <v>97568.05</v>
      </c>
      <c r="K101" s="113">
        <v>98417.52</v>
      </c>
      <c r="L101" s="42"/>
    </row>
    <row s="7" customFormat="1" customHeight="1" ht="22.5">
      <c r="A102" s="21" t="s">
        <v>71</v>
      </c>
      <c r="B102" s="19" t="s">
        <v>67</v>
      </c>
      <c r="C102" s="98">
        <v>479.38</v>
      </c>
      <c r="D102" s="98">
        <v>503.34</v>
      </c>
      <c r="E102" s="99">
        <v>513.91</v>
      </c>
      <c r="F102" s="100">
        <v>542.66</v>
      </c>
      <c r="G102" s="99">
        <v>544.72</v>
      </c>
      <c r="H102" s="100">
        <v>564.36</v>
      </c>
      <c r="I102" s="99">
        <v>568.14</v>
      </c>
      <c r="J102" s="100">
        <v>585.81</v>
      </c>
      <c r="K102" s="113">
        <v>591.43</v>
      </c>
      <c r="L102" s="42"/>
    </row>
    <row s="7" customFormat="1" customHeight="1" ht="22.5">
      <c r="A103" s="21" t="s">
        <v>72</v>
      </c>
      <c r="B103" s="19" t="s">
        <v>67</v>
      </c>
      <c r="C103" s="98">
        <v>0</v>
      </c>
      <c r="D103" s="98">
        <v>0</v>
      </c>
      <c r="E103" s="99">
        <v>0</v>
      </c>
      <c r="F103" s="100">
        <v>0</v>
      </c>
      <c r="G103" s="99">
        <v>0</v>
      </c>
      <c r="H103" s="100">
        <v>0</v>
      </c>
      <c r="I103" s="99">
        <v>0</v>
      </c>
      <c r="J103" s="100">
        <v>0</v>
      </c>
      <c r="K103" s="113">
        <v>0</v>
      </c>
      <c r="L103" s="42"/>
    </row>
    <row s="7" customFormat="1" customHeight="1" ht="19.5">
      <c r="A104" s="56" t="s">
        <v>73</v>
      </c>
      <c r="B104" s="31" t="s">
        <v>67</v>
      </c>
      <c r="C104" s="106">
        <v>77191.49</v>
      </c>
      <c r="D104" s="106">
        <v>88188.18</v>
      </c>
      <c r="E104" s="107">
        <v>88355.52</v>
      </c>
      <c r="F104" s="108">
        <v>88355.5</v>
      </c>
      <c r="G104" s="107">
        <v>88857.54</v>
      </c>
      <c r="H104" s="108">
        <v>89024.88</v>
      </c>
      <c r="I104" s="107">
        <v>89694.24</v>
      </c>
      <c r="J104" s="108">
        <v>90028.92</v>
      </c>
      <c r="K104" s="114">
        <v>90530.94</v>
      </c>
      <c r="L104" s="53"/>
    </row>
    <row customHeight="1" ht="28.5">
      <c r="A105" s="33" t="s">
        <v>74</v>
      </c>
      <c r="B105" s="34" t="s">
        <v>65</v>
      </c>
      <c r="C105" s="54">
        <f t="shared" si="8" ref="C105:K105">C106+C107+C110+C111</f>
        <v>3423674.48</v>
      </c>
      <c r="D105" s="54">
        <f t="shared" si="8"/>
        <v>3642789.04</v>
      </c>
      <c r="E105" s="55">
        <f t="shared" si="8"/>
        <v>3908712.01</v>
      </c>
      <c r="F105" s="57">
        <f t="shared" si="8"/>
        <v>4076890.06</v>
      </c>
      <c r="G105" s="55">
        <f t="shared" si="8"/>
        <v>4084604.02</v>
      </c>
      <c r="H105" s="57">
        <f t="shared" si="8"/>
        <v>4223658.06</v>
      </c>
      <c r="I105" s="55">
        <f t="shared" si="8"/>
        <v>4243904</v>
      </c>
      <c r="J105" s="57">
        <f t="shared" si="8"/>
        <v>4367262.01</v>
      </c>
      <c r="K105" s="55">
        <f t="shared" si="8"/>
        <v>4405172.03</v>
      </c>
      <c r="L105" s="52"/>
    </row>
    <row customHeight="1" ht="42.75">
      <c r="A106" s="21" t="s">
        <v>75</v>
      </c>
      <c r="B106" s="19" t="s">
        <v>67</v>
      </c>
      <c r="C106" s="98">
        <v>2553944.7</v>
      </c>
      <c r="D106" s="98">
        <v>2639626.2</v>
      </c>
      <c r="E106" s="99">
        <v>2832344.3</v>
      </c>
      <c r="F106" s="100">
        <v>2954231.6</v>
      </c>
      <c r="G106" s="99">
        <v>2959791.8</v>
      </c>
      <c r="H106" s="100">
        <v>3060581.7</v>
      </c>
      <c r="I106" s="99">
        <v>3075222</v>
      </c>
      <c r="J106" s="100">
        <v>3164638.7</v>
      </c>
      <c r="K106" s="99">
        <v>3192078.3</v>
      </c>
      <c r="L106" s="42"/>
    </row>
    <row customHeight="1" ht="24">
      <c r="A107" s="21" t="s">
        <v>76</v>
      </c>
      <c r="B107" s="19" t="s">
        <v>67</v>
      </c>
      <c r="C107" s="98">
        <v>869250.4</v>
      </c>
      <c r="D107" s="98">
        <v>1002659.5</v>
      </c>
      <c r="E107" s="99">
        <v>1075853.8</v>
      </c>
      <c r="F107" s="100">
        <v>1122115.8</v>
      </c>
      <c r="G107" s="99">
        <v>1124267.5</v>
      </c>
      <c r="H107" s="100">
        <v>1162512</v>
      </c>
      <c r="I107" s="99">
        <v>1168113.8</v>
      </c>
      <c r="J107" s="100">
        <v>1202037.5</v>
      </c>
      <c r="K107" s="99">
        <v>1212502.2</v>
      </c>
      <c r="L107" s="42"/>
    </row>
    <row customHeight="1" ht="11.25">
      <c r="A108" s="18" t="s">
        <v>41</v>
      </c>
      <c r="B108" s="19"/>
      <c r="C108" s="94"/>
      <c r="D108" s="94"/>
      <c r="E108" s="95"/>
      <c r="F108" s="96"/>
      <c r="G108" s="95"/>
      <c r="H108" s="96"/>
      <c r="I108" s="95"/>
      <c r="J108" s="96"/>
      <c r="K108" s="95"/>
      <c r="L108" s="42"/>
    </row>
    <row customHeight="1" ht="29.25">
      <c r="A109" s="22" t="s">
        <v>77</v>
      </c>
      <c r="B109" s="19" t="s">
        <v>67</v>
      </c>
      <c r="C109" s="98">
        <v>3001.3</v>
      </c>
      <c r="D109" s="98">
        <v>3223.4</v>
      </c>
      <c r="E109" s="99">
        <v>3336.2</v>
      </c>
      <c r="F109" s="100">
        <v>3336.2</v>
      </c>
      <c r="G109" s="99">
        <v>3402.9</v>
      </c>
      <c r="H109" s="100">
        <v>3402.9</v>
      </c>
      <c r="I109" s="99">
        <v>3436.9</v>
      </c>
      <c r="J109" s="100">
        <v>3436.9</v>
      </c>
      <c r="K109" s="99">
        <v>3488.5</v>
      </c>
      <c r="L109" s="42"/>
    </row>
    <row customHeight="1" ht="22.5">
      <c r="A110" s="22" t="s">
        <v>78</v>
      </c>
      <c r="B110" s="19" t="s">
        <v>67</v>
      </c>
      <c r="C110" s="98">
        <v>479.38</v>
      </c>
      <c r="D110" s="98">
        <v>503.34</v>
      </c>
      <c r="E110" s="99">
        <v>513.91</v>
      </c>
      <c r="F110" s="100">
        <v>542.66</v>
      </c>
      <c r="G110" s="99">
        <v>544.72</v>
      </c>
      <c r="H110" s="100">
        <v>564.36</v>
      </c>
      <c r="I110" s="99">
        <v>568.2</v>
      </c>
      <c r="J110" s="100">
        <v>585.81</v>
      </c>
      <c r="K110" s="99">
        <v>591.53</v>
      </c>
      <c r="L110" s="42"/>
    </row>
    <row customHeight="1" ht="22.5">
      <c r="A111" s="22" t="s">
        <v>79</v>
      </c>
      <c r="B111" s="19" t="s">
        <v>67</v>
      </c>
      <c r="C111" s="98">
        <v>0</v>
      </c>
      <c r="D111" s="98">
        <v>0</v>
      </c>
      <c r="E111" s="99">
        <v>0</v>
      </c>
      <c r="F111" s="100">
        <v>0</v>
      </c>
      <c r="G111" s="99">
        <v>0</v>
      </c>
      <c r="H111" s="100">
        <v>0</v>
      </c>
      <c r="I111" s="99">
        <v>0</v>
      </c>
      <c r="J111" s="100">
        <v>0</v>
      </c>
      <c r="K111" s="99">
        <v>0</v>
      </c>
      <c r="L111" s="42"/>
    </row>
    <row customHeight="1" ht="30">
      <c r="A112" s="56" t="s">
        <v>80</v>
      </c>
      <c r="B112" s="31" t="s">
        <v>67</v>
      </c>
      <c r="C112" s="106">
        <v>0</v>
      </c>
      <c r="D112" s="106">
        <v>0</v>
      </c>
      <c r="E112" s="107">
        <v>0</v>
      </c>
      <c r="F112" s="108">
        <v>0</v>
      </c>
      <c r="G112" s="107">
        <v>0</v>
      </c>
      <c r="H112" s="108">
        <v>0</v>
      </c>
      <c r="I112" s="107">
        <v>0</v>
      </c>
      <c r="J112" s="108">
        <v>0</v>
      </c>
      <c r="K112" s="107">
        <v>0</v>
      </c>
      <c r="L112" s="53"/>
    </row>
    <row customHeight="1" ht="27">
      <c r="A113" s="33" t="s">
        <v>81</v>
      </c>
      <c r="B113" s="34" t="s">
        <v>67</v>
      </c>
      <c r="C113" s="54">
        <f t="shared" si="9" ref="C113:K113">C115+C116+C119+C120</f>
        <v>127105.9</v>
      </c>
      <c r="D113" s="54">
        <f t="shared" si="9"/>
        <v>100387.4</v>
      </c>
      <c r="E113" s="55">
        <f t="shared" si="9"/>
        <v>77458</v>
      </c>
      <c r="F113" s="57">
        <f t="shared" si="9"/>
        <v>67556</v>
      </c>
      <c r="G113" s="55">
        <f t="shared" si="9"/>
        <v>71439</v>
      </c>
      <c r="H113" s="57">
        <f t="shared" si="9"/>
        <v>82231</v>
      </c>
      <c r="I113" s="55">
        <f t="shared" si="9"/>
        <v>86526</v>
      </c>
      <c r="J113" s="57">
        <f t="shared" si="9"/>
        <v>63327</v>
      </c>
      <c r="K113" s="55">
        <f t="shared" si="9"/>
        <v>67670</v>
      </c>
      <c r="L113" s="60"/>
    </row>
    <row customHeight="1" ht="15">
      <c r="A114" s="18" t="s">
        <v>82</v>
      </c>
      <c r="B114" s="19"/>
      <c r="C114" s="24"/>
      <c r="D114" s="24"/>
      <c r="E114" s="61"/>
      <c r="F114" s="62"/>
      <c r="G114" s="61"/>
      <c r="H114" s="62"/>
      <c r="I114" s="61"/>
      <c r="J114" s="62"/>
      <c r="K114" s="61"/>
      <c r="L114" s="42"/>
    </row>
    <row customHeight="1" ht="40.5">
      <c r="A115" s="21" t="s">
        <v>83</v>
      </c>
      <c r="B115" s="19" t="s">
        <v>67</v>
      </c>
      <c r="C115" s="97">
        <v>127105.9</v>
      </c>
      <c r="D115" s="98">
        <v>100387.4</v>
      </c>
      <c r="E115" s="99">
        <v>77458</v>
      </c>
      <c r="F115" s="100">
        <v>67556</v>
      </c>
      <c r="G115" s="99">
        <v>71439</v>
      </c>
      <c r="H115" s="100">
        <v>82231</v>
      </c>
      <c r="I115" s="99">
        <v>86526</v>
      </c>
      <c r="J115" s="100">
        <v>63327</v>
      </c>
      <c r="K115" s="99">
        <v>67670</v>
      </c>
      <c r="L115" s="42"/>
    </row>
    <row customHeight="1" ht="19.5">
      <c r="A116" s="21" t="s">
        <v>84</v>
      </c>
      <c r="B116" s="19" t="s">
        <v>67</v>
      </c>
      <c r="C116" s="97">
        <v>0</v>
      </c>
      <c r="D116" s="98">
        <v>0</v>
      </c>
      <c r="E116" s="99">
        <v>0</v>
      </c>
      <c r="F116" s="100">
        <v>0</v>
      </c>
      <c r="G116" s="99">
        <v>0</v>
      </c>
      <c r="H116" s="100">
        <v>0</v>
      </c>
      <c r="I116" s="99">
        <v>0</v>
      </c>
      <c r="J116" s="100">
        <v>0</v>
      </c>
      <c r="K116" s="99">
        <v>0</v>
      </c>
      <c r="L116" s="42"/>
    </row>
    <row customHeight="1" ht="14.25">
      <c r="A117" s="18" t="s">
        <v>41</v>
      </c>
      <c r="B117" s="19"/>
      <c r="C117" s="97"/>
      <c r="D117" s="98"/>
      <c r="E117" s="99"/>
      <c r="F117" s="100"/>
      <c r="G117" s="99"/>
      <c r="H117" s="100"/>
      <c r="I117" s="99"/>
      <c r="J117" s="100"/>
      <c r="K117" s="99"/>
      <c r="L117" s="42"/>
    </row>
    <row customHeight="1" ht="29.25">
      <c r="A118" s="22" t="s">
        <v>85</v>
      </c>
      <c r="B118" s="19" t="s">
        <v>67</v>
      </c>
      <c r="C118" s="97">
        <v>0</v>
      </c>
      <c r="D118" s="98">
        <v>0</v>
      </c>
      <c r="E118" s="99">
        <v>0</v>
      </c>
      <c r="F118" s="100">
        <v>0</v>
      </c>
      <c r="G118" s="99">
        <v>0</v>
      </c>
      <c r="H118" s="100">
        <v>0</v>
      </c>
      <c r="I118" s="99">
        <v>0</v>
      </c>
      <c r="J118" s="100">
        <v>0</v>
      </c>
      <c r="K118" s="99">
        <v>0</v>
      </c>
      <c r="L118" s="42"/>
    </row>
    <row customHeight="1" ht="22.5">
      <c r="A119" s="22" t="s">
        <v>86</v>
      </c>
      <c r="B119" s="19" t="s">
        <v>67</v>
      </c>
      <c r="C119" s="97">
        <v>0</v>
      </c>
      <c r="D119" s="98">
        <v>0</v>
      </c>
      <c r="E119" s="99">
        <v>0</v>
      </c>
      <c r="F119" s="100">
        <v>0</v>
      </c>
      <c r="G119" s="99">
        <v>0</v>
      </c>
      <c r="H119" s="100">
        <v>0</v>
      </c>
      <c r="I119" s="99">
        <v>0</v>
      </c>
      <c r="J119" s="100">
        <v>0</v>
      </c>
      <c r="K119" s="99">
        <v>0</v>
      </c>
      <c r="L119" s="42"/>
    </row>
    <row customHeight="1" ht="22.5">
      <c r="A120" s="22" t="s">
        <v>87</v>
      </c>
      <c r="B120" s="19" t="s">
        <v>67</v>
      </c>
      <c r="C120" s="97">
        <v>0</v>
      </c>
      <c r="D120" s="98">
        <v>0</v>
      </c>
      <c r="E120" s="99">
        <v>0</v>
      </c>
      <c r="F120" s="100">
        <v>0</v>
      </c>
      <c r="G120" s="99">
        <v>0</v>
      </c>
      <c r="H120" s="100">
        <v>0</v>
      </c>
      <c r="I120" s="99">
        <v>0</v>
      </c>
      <c r="J120" s="100">
        <v>0</v>
      </c>
      <c r="K120" s="99">
        <v>0</v>
      </c>
      <c r="L120" s="42"/>
    </row>
    <row customHeight="1" ht="19.5">
      <c r="A121" s="56" t="s">
        <v>88</v>
      </c>
      <c r="B121" s="31" t="s">
        <v>67</v>
      </c>
      <c r="C121" s="115">
        <v>0</v>
      </c>
      <c r="D121" s="106">
        <v>0</v>
      </c>
      <c r="E121" s="107">
        <v>0</v>
      </c>
      <c r="F121" s="108">
        <v>0</v>
      </c>
      <c r="G121" s="107">
        <v>0</v>
      </c>
      <c r="H121" s="108">
        <v>0</v>
      </c>
      <c r="I121" s="107">
        <v>0</v>
      </c>
      <c r="J121" s="108">
        <v>0</v>
      </c>
      <c r="K121" s="107">
        <v>0</v>
      </c>
      <c r="L121" s="67"/>
    </row>
    <row customHeight="1" ht="28.5">
      <c r="A122" s="33" t="s">
        <v>89</v>
      </c>
      <c r="B122" s="34" t="s">
        <v>67</v>
      </c>
      <c r="C122" s="54">
        <f t="shared" si="10" ref="C122:K122">SUM(C124,C125,C126,C127)</f>
        <v>778072.42</v>
      </c>
      <c r="D122" s="54">
        <f t="shared" si="10"/>
        <v>839089.15</v>
      </c>
      <c r="E122" s="55">
        <f t="shared" si="10"/>
        <v>893613.95</v>
      </c>
      <c r="F122" s="57">
        <f t="shared" si="10"/>
        <v>951684.31</v>
      </c>
      <c r="G122" s="55">
        <f t="shared" si="10"/>
        <v>989886.08</v>
      </c>
      <c r="H122" s="57">
        <f t="shared" si="10"/>
        <v>1012655.42</v>
      </c>
      <c r="I122" s="55">
        <f t="shared" si="10"/>
        <v>1055044.73</v>
      </c>
      <c r="J122" s="57">
        <f t="shared" si="10"/>
        <v>1071362.86</v>
      </c>
      <c r="K122" s="55">
        <f t="shared" si="10"/>
        <v>1119977.99</v>
      </c>
      <c r="L122" s="52"/>
    </row>
    <row customHeight="1" ht="15">
      <c r="A123" s="18" t="s">
        <v>82</v>
      </c>
      <c r="B123" s="19"/>
      <c r="C123" s="23"/>
      <c r="D123" s="23"/>
      <c r="E123" s="45"/>
      <c r="F123" s="49"/>
      <c r="G123" s="45"/>
      <c r="H123" s="49"/>
      <c r="I123" s="45"/>
      <c r="J123" s="49"/>
      <c r="K123" s="45"/>
      <c r="L123" s="42"/>
    </row>
    <row customHeight="1" ht="40.5">
      <c r="A124" s="21" t="s">
        <v>90</v>
      </c>
      <c r="B124" s="19" t="s">
        <v>67</v>
      </c>
      <c r="C124" s="98">
        <v>368564.6</v>
      </c>
      <c r="D124" s="98">
        <v>372250.24</v>
      </c>
      <c r="E124" s="99">
        <v>396446.46</v>
      </c>
      <c r="F124" s="100">
        <v>422215.52</v>
      </c>
      <c r="G124" s="99">
        <v>423404.86</v>
      </c>
      <c r="H124" s="100">
        <v>448809.19</v>
      </c>
      <c r="I124" s="99">
        <v>450079.36</v>
      </c>
      <c r="J124" s="100">
        <v>474840.13</v>
      </c>
      <c r="K124" s="99">
        <v>477534.24</v>
      </c>
      <c r="L124" s="42"/>
    </row>
    <row customHeight="1" ht="25.5">
      <c r="A125" s="21" t="s">
        <v>91</v>
      </c>
      <c r="B125" s="19" t="s">
        <v>67</v>
      </c>
      <c r="C125" s="98">
        <v>408948.62</v>
      </c>
      <c r="D125" s="98">
        <v>466201.42</v>
      </c>
      <c r="E125" s="99">
        <v>496504.49</v>
      </c>
      <c r="F125" s="100">
        <v>528777.29</v>
      </c>
      <c r="G125" s="99">
        <v>565791.7</v>
      </c>
      <c r="H125" s="100">
        <v>563147.82</v>
      </c>
      <c r="I125" s="99">
        <v>604265.53</v>
      </c>
      <c r="J125" s="100">
        <v>595810.37</v>
      </c>
      <c r="K125" s="99">
        <v>641729.96</v>
      </c>
      <c r="L125" s="42"/>
    </row>
    <row customHeight="1" ht="25.5">
      <c r="A126" s="21" t="s">
        <v>92</v>
      </c>
      <c r="B126" s="19" t="s">
        <v>67</v>
      </c>
      <c r="C126" s="98">
        <v>559.2</v>
      </c>
      <c r="D126" s="98">
        <v>637.49</v>
      </c>
      <c r="E126" s="99">
        <v>663</v>
      </c>
      <c r="F126" s="100">
        <v>691.5</v>
      </c>
      <c r="G126" s="99">
        <v>689.52</v>
      </c>
      <c r="H126" s="100">
        <v>698.41</v>
      </c>
      <c r="I126" s="99">
        <v>699.84</v>
      </c>
      <c r="J126" s="100">
        <v>712.36</v>
      </c>
      <c r="K126" s="99">
        <v>713.79</v>
      </c>
      <c r="L126" s="42"/>
    </row>
    <row customHeight="1" ht="25.5">
      <c r="A127" s="21" t="s">
        <v>93</v>
      </c>
      <c r="B127" s="19" t="s">
        <v>67</v>
      </c>
      <c r="C127" s="98">
        <v>0</v>
      </c>
      <c r="D127" s="98">
        <v>0</v>
      </c>
      <c r="E127" s="99"/>
      <c r="F127" s="100"/>
      <c r="G127" s="99"/>
      <c r="H127" s="100"/>
      <c r="I127" s="99"/>
      <c r="J127" s="100"/>
      <c r="K127" s="99"/>
      <c r="L127" s="42"/>
    </row>
    <row customHeight="1" ht="29.25">
      <c r="A128" s="21" t="s">
        <v>94</v>
      </c>
      <c r="B128" s="19" t="s">
        <v>95</v>
      </c>
      <c r="C128" s="98">
        <v>28464.98</v>
      </c>
      <c r="D128" s="23">
        <f t="shared" si="11" ref="D128:K128">IF((ISERROR(D124/D53/12*1000)),0,(D124/D53/12*1000))</f>
        <v>28829.7893432466</v>
      </c>
      <c r="E128" s="45">
        <f t="shared" si="11"/>
        <v>30675.2135561746</v>
      </c>
      <c r="F128" s="49">
        <f t="shared" si="11"/>
        <v>32428.2273425499</v>
      </c>
      <c r="G128" s="45">
        <f t="shared" si="11"/>
        <v>32370.4021406728</v>
      </c>
      <c r="H128" s="49">
        <f t="shared" si="11"/>
        <v>34312.629204893</v>
      </c>
      <c r="I128" s="45">
        <f t="shared" si="11"/>
        <v>34283.9244363193</v>
      </c>
      <c r="J128" s="49">
        <f t="shared" si="11"/>
        <v>36170.0281840341</v>
      </c>
      <c r="K128" s="45">
        <f t="shared" si="11"/>
        <v>36242.7322404372</v>
      </c>
      <c r="L128" s="42"/>
    </row>
    <row customHeight="1" ht="29.25">
      <c r="A129" s="21" t="s">
        <v>96</v>
      </c>
      <c r="B129" s="19" t="s">
        <v>95</v>
      </c>
      <c r="C129" s="98">
        <v>19563.18</v>
      </c>
      <c r="D129" s="23">
        <f t="shared" si="12" ref="D129:K131">IF((ISERROR(D125/D55/12*1000)),0,(D125/D55/12*1000))</f>
        <v>21667.6622048708</v>
      </c>
      <c r="E129" s="45">
        <f t="shared" si="12"/>
        <v>22884.6096054572</v>
      </c>
      <c r="F129" s="49">
        <f t="shared" si="12"/>
        <v>24211.4143772894</v>
      </c>
      <c r="G129" s="45">
        <f t="shared" si="12"/>
        <v>25835.2374429224</v>
      </c>
      <c r="H129" s="49">
        <f t="shared" si="12"/>
        <v>25714.5123287671</v>
      </c>
      <c r="I129" s="45">
        <f t="shared" si="12"/>
        <v>27516.6452641166</v>
      </c>
      <c r="J129" s="49">
        <f t="shared" si="12"/>
        <v>27131.6197632058</v>
      </c>
      <c r="K129" s="45">
        <f t="shared" si="12"/>
        <v>29111.3209943749</v>
      </c>
      <c r="L129" s="42"/>
    </row>
    <row customHeight="1" ht="29.25">
      <c r="A130" s="21" t="s">
        <v>97</v>
      </c>
      <c r="B130" s="19" t="s">
        <v>95</v>
      </c>
      <c r="C130" s="98">
        <v>15533.33</v>
      </c>
      <c r="D130" s="23">
        <f t="shared" si="12"/>
        <v>17708.0555555556</v>
      </c>
      <c r="E130" s="45">
        <f t="shared" si="12"/>
        <v>18416.6666666667</v>
      </c>
      <c r="F130" s="49">
        <f t="shared" si="12"/>
        <v>19208.3333333333</v>
      </c>
      <c r="G130" s="45">
        <f t="shared" si="12"/>
        <v>19153.3333333333</v>
      </c>
      <c r="H130" s="49">
        <f t="shared" si="12"/>
        <v>19400.2777777778</v>
      </c>
      <c r="I130" s="45">
        <f t="shared" si="12"/>
        <v>19440</v>
      </c>
      <c r="J130" s="49">
        <f t="shared" si="12"/>
        <v>19787.7777777778</v>
      </c>
      <c r="K130" s="45">
        <f t="shared" si="12"/>
        <v>19827.5</v>
      </c>
      <c r="L130" s="42"/>
    </row>
    <row customHeight="1" ht="29.25">
      <c r="A131" s="63" t="s">
        <v>98</v>
      </c>
      <c r="B131" s="31" t="s">
        <v>95</v>
      </c>
      <c r="C131" s="106">
        <v>0</v>
      </c>
      <c r="D131" s="64">
        <f t="shared" si="12"/>
        <v>0</v>
      </c>
      <c r="E131" s="65">
        <f t="shared" si="12"/>
        <v>0</v>
      </c>
      <c r="F131" s="66">
        <f t="shared" si="12"/>
        <v>0</v>
      </c>
      <c r="G131" s="65">
        <f t="shared" si="12"/>
        <v>0</v>
      </c>
      <c r="H131" s="66">
        <f t="shared" si="12"/>
        <v>0</v>
      </c>
      <c r="I131" s="65">
        <f t="shared" si="12"/>
        <v>0</v>
      </c>
      <c r="J131" s="66">
        <f t="shared" si="12"/>
        <v>0</v>
      </c>
      <c r="K131" s="65">
        <f t="shared" si="12"/>
        <v>0</v>
      </c>
      <c r="L131" s="53"/>
    </row>
    <row customHeight="1" ht="45">
      <c r="A132" s="33" t="s">
        <v>99</v>
      </c>
      <c r="B132" s="34" t="s">
        <v>67</v>
      </c>
      <c r="C132" s="54">
        <f t="shared" si="13" ref="C132:K132">C134+C135+C136+C137</f>
        <v>102487.02</v>
      </c>
      <c r="D132" s="54">
        <f t="shared" si="13"/>
        <v>102978.55</v>
      </c>
      <c r="E132" s="55">
        <f t="shared" si="13"/>
        <v>105129.61</v>
      </c>
      <c r="F132" s="57">
        <f t="shared" si="13"/>
        <v>105129.6</v>
      </c>
      <c r="G132" s="55">
        <f t="shared" si="13"/>
        <v>106417.23</v>
      </c>
      <c r="H132" s="57">
        <f t="shared" si="13"/>
        <v>106121.09</v>
      </c>
      <c r="I132" s="55">
        <f t="shared" si="13"/>
        <v>107419.37</v>
      </c>
      <c r="J132" s="57">
        <f t="shared" si="13"/>
        <v>107319.78</v>
      </c>
      <c r="K132" s="55">
        <f t="shared" si="13"/>
        <v>110546.35</v>
      </c>
      <c r="L132" s="74"/>
    </row>
    <row customHeight="1" ht="13.5">
      <c r="A133" s="18" t="s">
        <v>82</v>
      </c>
      <c r="B133" s="19"/>
      <c r="C133" s="25"/>
      <c r="D133" s="23"/>
      <c r="E133" s="45"/>
      <c r="F133" s="49"/>
      <c r="G133" s="45"/>
      <c r="H133" s="49"/>
      <c r="I133" s="45"/>
      <c r="J133" s="49"/>
      <c r="K133" s="45"/>
      <c r="L133" s="41"/>
    </row>
    <row customHeight="1" ht="25.5">
      <c r="A134" s="21" t="s">
        <v>100</v>
      </c>
      <c r="B134" s="19" t="s">
        <v>67</v>
      </c>
      <c r="C134" s="98">
        <v>96389.02</v>
      </c>
      <c r="D134" s="98">
        <v>96774.55</v>
      </c>
      <c r="E134" s="99">
        <v>98710.09</v>
      </c>
      <c r="F134" s="100">
        <v>98710.1</v>
      </c>
      <c r="G134" s="99">
        <v>99894.62</v>
      </c>
      <c r="H134" s="100">
        <v>99598.49</v>
      </c>
      <c r="I134" s="99">
        <v>100793.65</v>
      </c>
      <c r="J134" s="100">
        <v>100694.08</v>
      </c>
      <c r="K134" s="99">
        <v>103817.51</v>
      </c>
      <c r="L134" s="41"/>
    </row>
    <row customHeight="1" ht="22.5">
      <c r="A135" s="21" t="s">
        <v>101</v>
      </c>
      <c r="B135" s="19" t="s">
        <v>67</v>
      </c>
      <c r="C135" s="98">
        <v>0</v>
      </c>
      <c r="D135" s="98">
        <v>0</v>
      </c>
      <c r="E135" s="99">
        <v>0</v>
      </c>
      <c r="F135" s="100">
        <v>0</v>
      </c>
      <c r="G135" s="99">
        <v>0</v>
      </c>
      <c r="H135" s="100">
        <v>0</v>
      </c>
      <c r="I135" s="99">
        <v>0</v>
      </c>
      <c r="J135" s="100">
        <v>0</v>
      </c>
      <c r="K135" s="99">
        <v>0</v>
      </c>
      <c r="L135" s="41"/>
    </row>
    <row customHeight="1" ht="57.75">
      <c r="A136" s="21" t="s">
        <v>102</v>
      </c>
      <c r="B136" s="19" t="s">
        <v>67</v>
      </c>
      <c r="C136" s="98">
        <v>3098</v>
      </c>
      <c r="D136" s="98">
        <v>3104</v>
      </c>
      <c r="E136" s="99">
        <v>3119.52</v>
      </c>
      <c r="F136" s="100">
        <v>3119.5</v>
      </c>
      <c r="G136" s="99">
        <v>3122.61</v>
      </c>
      <c r="H136" s="100">
        <v>3122.6</v>
      </c>
      <c r="I136" s="99">
        <v>3125.72</v>
      </c>
      <c r="J136" s="100">
        <v>3125.7</v>
      </c>
      <c r="K136" s="99">
        <v>3128.84</v>
      </c>
      <c r="L136" s="41"/>
    </row>
    <row customHeight="1" ht="19.5">
      <c r="A137" s="21" t="s">
        <v>103</v>
      </c>
      <c r="B137" s="19" t="s">
        <v>67</v>
      </c>
      <c r="C137" s="98">
        <v>3000</v>
      </c>
      <c r="D137" s="98">
        <v>3100</v>
      </c>
      <c r="E137" s="99">
        <v>3300</v>
      </c>
      <c r="F137" s="100">
        <v>3300</v>
      </c>
      <c r="G137" s="99">
        <v>3400</v>
      </c>
      <c r="H137" s="100">
        <v>3400</v>
      </c>
      <c r="I137" s="99">
        <v>3500</v>
      </c>
      <c r="J137" s="100">
        <v>3500</v>
      </c>
      <c r="K137" s="99">
        <v>3600</v>
      </c>
      <c r="L137" s="41"/>
    </row>
    <row customHeight="1" ht="31.5">
      <c r="A138" s="68" t="s">
        <v>104</v>
      </c>
      <c r="B138" s="69" t="s">
        <v>67</v>
      </c>
      <c r="C138" s="116">
        <v>0</v>
      </c>
      <c r="D138" s="116">
        <v>0</v>
      </c>
      <c r="E138" s="117">
        <v>0</v>
      </c>
      <c r="F138" s="108">
        <v>0</v>
      </c>
      <c r="G138" s="107">
        <v>0</v>
      </c>
      <c r="H138" s="108">
        <v>0</v>
      </c>
      <c r="I138" s="107">
        <v>0</v>
      </c>
      <c r="J138" s="108">
        <v>0</v>
      </c>
      <c r="K138" s="107">
        <v>0</v>
      </c>
      <c r="L138" s="75"/>
    </row>
    <row s="28" customFormat="1" customHeight="1" ht="11.25">
      <c r="A139" s="70" t="s">
        <v>12</v>
      </c>
      <c r="B139" s="71"/>
      <c r="C139" s="72"/>
      <c r="D139" s="72"/>
      <c r="E139" s="72"/>
      <c r="F139" s="72"/>
      <c r="G139" s="72"/>
      <c r="H139" s="72"/>
      <c r="I139" s="72"/>
      <c r="J139" s="72"/>
      <c r="K139" s="72"/>
      <c r="L139" s="73"/>
    </row>
    <row customHeight="1" ht="11.25">
      <c r="A140" s="78" t="s">
        <v>105</v>
      </c>
      <c r="B140" s="79"/>
      <c r="C140" s="79"/>
      <c r="D140" s="79"/>
      <c r="E140" s="80"/>
      <c r="F140" s="78"/>
      <c r="G140" s="80"/>
      <c r="H140" s="78"/>
      <c r="I140" s="80"/>
      <c r="J140" s="78"/>
      <c r="K140" s="80"/>
      <c r="L140" s="52"/>
    </row>
    <row customHeight="1" ht="54">
      <c r="A141" s="26" t="s">
        <v>106</v>
      </c>
      <c r="B141" s="27" t="s">
        <v>18</v>
      </c>
      <c r="C141" s="90">
        <v>31958</v>
      </c>
      <c r="D141" s="90">
        <v>32017</v>
      </c>
      <c r="E141" s="91">
        <v>32072</v>
      </c>
      <c r="F141" s="92">
        <v>32107</v>
      </c>
      <c r="G141" s="91">
        <v>32115</v>
      </c>
      <c r="H141" s="92">
        <v>32154</v>
      </c>
      <c r="I141" s="91">
        <v>32176</v>
      </c>
      <c r="J141" s="92">
        <v>32214</v>
      </c>
      <c r="K141" s="91">
        <v>32251</v>
      </c>
      <c r="L141" s="93" t="s">
        <v>107</v>
      </c>
    </row>
    <row customHeight="1" ht="11.25">
      <c r="A142" s="76" t="s">
        <v>108</v>
      </c>
      <c r="B142" s="77"/>
      <c r="C142" s="77"/>
      <c r="D142" s="77"/>
      <c r="E142" s="81"/>
      <c r="F142" s="78"/>
      <c r="G142" s="80"/>
      <c r="H142" s="78"/>
      <c r="I142" s="80"/>
      <c r="J142" s="78"/>
      <c r="K142" s="80"/>
      <c r="L142" s="51"/>
    </row>
    <row customHeight="1" ht="63">
      <c r="A143" s="26" t="s">
        <v>109</v>
      </c>
      <c r="B143" s="27" t="s">
        <v>18</v>
      </c>
      <c r="C143" s="90">
        <v>8165</v>
      </c>
      <c r="D143" s="90">
        <v>8348</v>
      </c>
      <c r="E143" s="101">
        <v>8383</v>
      </c>
      <c r="F143" s="92">
        <v>8413</v>
      </c>
      <c r="G143" s="91">
        <v>8452</v>
      </c>
      <c r="H143" s="92">
        <v>8453</v>
      </c>
      <c r="I143" s="91">
        <v>8497</v>
      </c>
      <c r="J143" s="92">
        <v>8486</v>
      </c>
      <c r="K143" s="91">
        <v>8536</v>
      </c>
      <c r="L143" s="102" t="s">
        <v>51</v>
      </c>
    </row>
  </sheetData>
  <sheetProtection sheet="1"/>
  <mergeCells count="10">
    <mergeCell ref="A1:A3"/>
    <mergeCell ref="F1:K1"/>
    <mergeCell ref="F2:G2"/>
    <mergeCell ref="H2:I2"/>
    <mergeCell ref="J2:K2"/>
    <mergeCell ref="L1:L3"/>
    <mergeCell ref="B1:B3"/>
    <mergeCell ref="E2:E3"/>
    <mergeCell ref="C2:C3"/>
    <mergeCell ref="D2:D3"/>
  </mergeCells>
  <conditionalFormatting sqref="G51">
    <cfRule type="cellIs" priority="7" dxfId="0" stopIfTrue="1" operator="lessThan">
      <formula>$F$11</formula>
    </cfRule>
  </conditionalFormatting>
  <conditionalFormatting sqref="G141">
    <cfRule type="cellIs" priority="4" dxfId="1" stopIfTrue="1" operator="lessThan">
      <formula>$F$11</formula>
    </cfRule>
  </conditionalFormatting>
  <conditionalFormatting sqref="G143">
    <cfRule type="cellIs" priority="1" dxfId="2" stopIfTrue="1" operator="lessThan">
      <formula>$F$11</formula>
    </cfRule>
  </conditionalFormatting>
  <conditionalFormatting sqref="I51">
    <cfRule type="cellIs" priority="8" dxfId="3" stopIfTrue="1" operator="lessThan">
      <formula>$H$11</formula>
    </cfRule>
  </conditionalFormatting>
  <conditionalFormatting sqref="I141">
    <cfRule type="cellIs" priority="5" dxfId="4" stopIfTrue="1" operator="lessThan">
      <formula>$H$11</formula>
    </cfRule>
  </conditionalFormatting>
  <conditionalFormatting sqref="I143">
    <cfRule type="cellIs" priority="2" dxfId="5" stopIfTrue="1" operator="lessThan">
      <formula>$H$11</formula>
    </cfRule>
  </conditionalFormatting>
  <conditionalFormatting sqref="K51">
    <cfRule type="cellIs" priority="9" dxfId="6" stopIfTrue="1" operator="lessThan">
      <formula>$J$11</formula>
    </cfRule>
  </conditionalFormatting>
  <conditionalFormatting sqref="K141">
    <cfRule type="cellIs" priority="6" dxfId="7" stopIfTrue="1" operator="lessThan">
      <formula>$J$11</formula>
    </cfRule>
  </conditionalFormatting>
  <conditionalFormatting sqref="K143">
    <cfRule type="cellIs" priority="3" dxfId="8" stopIfTrue="1" operator="lessThan">
      <formula>$J$11</formula>
    </cfRule>
  </conditionalFormatting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Evaluation Version</vt:lpstr>
      <vt:lpstr>_1_ 05 - Малое предпринимат-во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2024-06-16T14:10:17+03:00</cp:lastPrinted>
  <dcterms:created xsi:type="dcterms:W3CDTF">2024-05-03T16:21:38+03:00</dcterms:created>
  <dcterms:modified xsi:type="dcterms:W3CDTF">2024-06-21T13:10:54+03:00</dcterms:modified>
</cp:coreProperties>
</file>